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d.sadauskiene\Desktop\Is saugyklos\DOKUMENTAI\2024 METAI\05 GEGUŽE\PROJEKTAI\"/>
    </mc:Choice>
  </mc:AlternateContent>
  <xr:revisionPtr revIDLastSave="0" documentId="13_ncr:1_{91E0DE85-869C-4A28-A0B5-4096569A6E96}" xr6:coauthVersionLast="47" xr6:coauthVersionMax="47" xr10:uidLastSave="{00000000-0000-0000-0000-000000000000}"/>
  <bookViews>
    <workbookView xWindow="-108" yWindow="-108" windowWidth="23256" windowHeight="12456" xr2:uid="{00000000-000D-0000-FFFF-FFFF00000000}"/>
  </bookViews>
  <sheets>
    <sheet name="KRFZ" sheetId="1" r:id="rId1"/>
  </sheets>
  <externalReferences>
    <externalReference r:id="rId2"/>
  </externalReferences>
  <definedNames>
    <definedName name="_Hlk84884998" localSheetId="0">KRFZ!$O$7</definedName>
    <definedName name="_xlnm.Print_Area" localSheetId="0">KRFZ!$A$1:$O$81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8" i="1" l="1"/>
  <c r="I68" i="1"/>
  <c r="J39" i="1" l="1"/>
  <c r="K39" i="1"/>
  <c r="I39" i="1"/>
  <c r="H37" i="1"/>
  <c r="I80" i="1"/>
  <c r="H35" i="1"/>
  <c r="H16" i="1"/>
  <c r="H46" i="1" l="1"/>
  <c r="H14" i="1"/>
  <c r="K80" i="1"/>
  <c r="K28" i="1"/>
  <c r="I28" i="1"/>
  <c r="I81" i="1" l="1"/>
  <c r="K81" i="1"/>
  <c r="J77" i="1"/>
  <c r="H21" i="1" l="1"/>
  <c r="H19" i="1"/>
  <c r="H48" i="1" l="1"/>
  <c r="H23" i="1" l="1"/>
  <c r="J80" i="1" l="1"/>
  <c r="H77" i="1"/>
  <c r="H25" i="1" l="1"/>
  <c r="H28" i="1" s="1"/>
  <c r="H60" i="1" l="1"/>
  <c r="H57" i="1"/>
  <c r="H54" i="1"/>
  <c r="J28" i="1" l="1"/>
  <c r="H33" i="1"/>
  <c r="H39" i="1" s="1"/>
  <c r="J81" i="1" l="1"/>
  <c r="H51" i="1"/>
  <c r="H63" i="1"/>
  <c r="H68" i="1"/>
  <c r="H75" i="1"/>
  <c r="H71" i="1"/>
  <c r="H80" i="1" l="1"/>
  <c r="H81" i="1" s="1"/>
</calcChain>
</file>

<file path=xl/sharedStrings.xml><?xml version="1.0" encoding="utf-8"?>
<sst xmlns="http://schemas.openxmlformats.org/spreadsheetml/2006/main" count="338" uniqueCount="158">
  <si>
    <t>Eil. Nr.</t>
  </si>
  <si>
    <t>Planuojamo veiksmo pavadinimas</t>
  </si>
  <si>
    <t>Planuojamo veiksmo aprašymas</t>
  </si>
  <si>
    <t>Veiksmo pobūdis (investicinis (I) arba neinvesticinis (NI))</t>
  </si>
  <si>
    <t>Institucijos (įstaigos) (veiksmo vykdytojo ir partnerių) pavadinimas</t>
  </si>
  <si>
    <t>Įgyvendinimo terminai (metais ir ketvirčiais)</t>
  </si>
  <si>
    <t>Veiksmo finansavimo poreikis, eurais</t>
  </si>
  <si>
    <t>Vertinimo rodikliai</t>
  </si>
  <si>
    <t>Prisidėjimas prie kitų teritorinių strategijų įgyvendinimo</t>
  </si>
  <si>
    <t>pradžia</t>
  </si>
  <si>
    <t>pabaiga</t>
  </si>
  <si>
    <t>Bendras lėšų poreikis, eurais</t>
  </si>
  <si>
    <t>Iš jų:</t>
  </si>
  <si>
    <t>Pradinė reikšmė</t>
  </si>
  <si>
    <t>Reikšmė pabaigoje</t>
  </si>
  <si>
    <t>ES fondų lėšos</t>
  </si>
  <si>
    <t>Lietuvos Respublikos valstybės biudžeto bendrojo finansavimo lėšos</t>
  </si>
  <si>
    <t>Savivaldybės (-ių) biudžeto (-ų) lėšos</t>
  </si>
  <si>
    <t>1. Strategijos tikslas</t>
  </si>
  <si>
    <t>1.1. Strategijos uždavinys</t>
  </si>
  <si>
    <t>I</t>
  </si>
  <si>
    <t>NI</t>
  </si>
  <si>
    <t>1.1.3.</t>
  </si>
  <si>
    <t>Klaipėdos rajono savivaldybės administracija</t>
  </si>
  <si>
    <t>2026 m. I ketv.</t>
  </si>
  <si>
    <t>Kretingos rajono savivaldybės administracija</t>
  </si>
  <si>
    <t>Skuodo rajono savivaldybės administracija</t>
  </si>
  <si>
    <t xml:space="preserve">2025 m. I ketv. </t>
  </si>
  <si>
    <t xml:space="preserve">2027 m. I ketv. </t>
  </si>
  <si>
    <t>Šilutės rajono savivaldybės administracija</t>
  </si>
  <si>
    <t>Neringos savivaldybės administracija</t>
  </si>
  <si>
    <t>2024 m. IV ketv.</t>
  </si>
  <si>
    <t>1.2. Strategijos uždavinys</t>
  </si>
  <si>
    <t xml:space="preserve">Skuodo rajono savivaldybės administracija </t>
  </si>
  <si>
    <t xml:space="preserve">2026 m. I ketv. </t>
  </si>
  <si>
    <t xml:space="preserve">2028 m. IV ketv. </t>
  </si>
  <si>
    <t xml:space="preserve">2024 m. IV ketv. </t>
  </si>
  <si>
    <t xml:space="preserve">2027 m. IV ketv. </t>
  </si>
  <si>
    <t>2024 m. II ketv.</t>
  </si>
  <si>
    <t>2025 m. I ketv.</t>
  </si>
  <si>
    <t>2027 m. IV ketv.</t>
  </si>
  <si>
    <t>2024 m. III ketv.</t>
  </si>
  <si>
    <t>2026 m. II ketv.</t>
  </si>
  <si>
    <t>Neringos savivaldybė</t>
  </si>
  <si>
    <t>Palangos miesto savivaldybės administracija</t>
  </si>
  <si>
    <t>Pakrančių turizmo infrastruktūros plėtra Šventojoje</t>
  </si>
  <si>
    <t xml:space="preserve">2025 m. II ketv. </t>
  </si>
  <si>
    <t xml:space="preserve"> -</t>
  </si>
  <si>
    <t>Rodiklis</t>
  </si>
  <si>
    <t xml:space="preserve">2025 m. III ketv. </t>
  </si>
  <si>
    <t>Skuodo rajono verslo ir pramonės zonų kūrimas ir modernizavimas</t>
  </si>
  <si>
    <t>2027 m. 
IV ketv.</t>
  </si>
  <si>
    <t>2025 m. 
I ketv.</t>
  </si>
  <si>
    <t>2026 m. 
II ketv.</t>
  </si>
  <si>
    <t>2026 m. 
IV ketv.</t>
  </si>
  <si>
    <t>Padidinti Klaipėdos regiono ekonominį konkurencingumą bei patrauklumą</t>
  </si>
  <si>
    <t>1.1.1.</t>
  </si>
  <si>
    <t>Plėtoti integruotą, gyventojų bei verslo poreikius atitinkančią, Klaipėdos regiono viešojo transporto sistemą</t>
  </si>
  <si>
    <t>1.1.2.</t>
  </si>
  <si>
    <t>Integruotos viešojo transporto sistemos diegimas Klaipėdos regione</t>
  </si>
  <si>
    <t>1.1.4.</t>
  </si>
  <si>
    <t>1.1.5.</t>
  </si>
  <si>
    <t>1.1.6.</t>
  </si>
  <si>
    <t>1.1.7.</t>
  </si>
  <si>
    <t>1.2.1.</t>
  </si>
  <si>
    <t>Didinti Klaipėdos regiono savivaldybių investicinį potencialą</t>
  </si>
  <si>
    <t>1.2.2.</t>
  </si>
  <si>
    <t>1.2.3.</t>
  </si>
  <si>
    <t>1.3. Strategijos uždavinys</t>
  </si>
  <si>
    <t>1.3.1.</t>
  </si>
  <si>
    <t>Klaipėdos regiono turistinio patrauklumo didinimas</t>
  </si>
  <si>
    <t>1.3.2.</t>
  </si>
  <si>
    <t>1.3.3.</t>
  </si>
  <si>
    <t>1.3.4.</t>
  </si>
  <si>
    <t>1.3.5.</t>
  </si>
  <si>
    <t>1.3.6.</t>
  </si>
  <si>
    <t>1.3.7.</t>
  </si>
  <si>
    <t>1.3.8.</t>
  </si>
  <si>
    <t>1.3.9.</t>
  </si>
  <si>
    <t>1.3.10.</t>
  </si>
  <si>
    <t>1.3.11.</t>
  </si>
  <si>
    <t>1.3.12.</t>
  </si>
  <si>
    <t>1.3.13.</t>
  </si>
  <si>
    <t>P - Integruoti teritorinio vystymo projektai</t>
  </si>
  <si>
    <t>P - Naujų ar rekonstruotų pastatų, kurių pirminės energijos paklausa yra bent 20 % mažesnė, nei reikalauja energijos beveik nevartojantis pastatas, plotas, kv. m</t>
  </si>
  <si>
    <t>R - Metinis konsoliduotųjų viešųjų paslaugų vartotojų skaičius</t>
  </si>
  <si>
    <t>R - Sukurtos arba atkurtos teritorijos, naudojamos ekonominei, rekreacinei ar turizmo paskirčiai, ha</t>
  </si>
  <si>
    <t>P - Sukurtos arba atkurtos atviros erdvės, kv. m</t>
  </si>
  <si>
    <t>P - Dviračiams skirta infrastruktūra, kuriai suteikta parama, km</t>
  </si>
  <si>
    <t>R - Dviračiams skirtos infrastruktūros metinis naudotojų skaičius</t>
  </si>
  <si>
    <t xml:space="preserve">Kretingos miesto pramoninės zonos modernizavimas </t>
  </si>
  <si>
    <t>R - Bendrai teikiamų viešųjų paslaugų skaičius</t>
  </si>
  <si>
    <t>P - Bendrą veiklą vykdančių įstaigų skaičius</t>
  </si>
  <si>
    <t>P - Sudarytų jungtinės veiklos sutarčių skaičius</t>
  </si>
  <si>
    <t>Šilutės rajono savivaldybės gamtos objektų pritaikymas lankymui</t>
  </si>
  <si>
    <t>2025 m. 
III ketv.</t>
  </si>
  <si>
    <t>-</t>
  </si>
  <si>
    <t>Klaipėdos regiono integruotos viešojo transporto sistemos funkcionavimui reikalingos infrastruktūros įrengimas Klaipėdos rajone</t>
  </si>
  <si>
    <t xml:space="preserve">Klaipėdos regiono integruotos viešojo transporto sistemos funkcionavimui reikalingos infrastruktūros įrengimas Skuodo rajone
</t>
  </si>
  <si>
    <t>Klaipėdos regiono integruotos viešojo transporto sistemos funkcionavimui reikalingos infrastruktūros įrengimas Šilutės rajono savivaldybėje</t>
  </si>
  <si>
    <t>Klaipėdos regiono integruotos viešojo transporto sistemos funkcionavimui reikalingos infrastruktūros įrengimas Neringoje</t>
  </si>
  <si>
    <t>Švėkšnos sinagogos pritaikymas lankymui</t>
  </si>
  <si>
    <t>Klaipėdos regiono integruotos viešojo transporto sistemos funkcionavimui reikalingos infrastruktūros įrengimas Kretingos rajone</t>
  </si>
  <si>
    <t xml:space="preserve">1) Pastatyti Kretingos autobusų stoties paviljoną (objekto adresas:  Stoties g. 2, Kretinga), jį pritaikant asmenims su negalia bei įrengiant reikalingą informacinę infrastruktūrą.
2) Pritaikyti autobusų stoteles Kretingos rajone asmenims su negalia bei įrengti reikalingą informacinę infrastruktūrą.                                                                      
</t>
  </si>
  <si>
    <t>Drevernos gamtos ir kultūros objektų pritaikymas lankymui</t>
  </si>
  <si>
    <t>Skuodo rajono savivaldybės gamtos ir kultūros objektų pritaikymas lankymui</t>
  </si>
  <si>
    <t>Minijos etnoarchitektūriniame kaime esančių gamtos ir kultūros objektų pritaikymas lankymui</t>
  </si>
  <si>
    <t>Pritaikyti lankymui Švėkšnos sinagogą (kultūros objektas) (objekto adresas: Liepų a. 12, Švėkšna, Šilutės r.) įrengiant pėsčiųjų taką, apšvietimą, informacinę ir mažąją infrastruktūrą bei sutvarkant aplinką.</t>
  </si>
  <si>
    <t>Priimti savivaldybių tarybų sprendimus ir sudaryti jungtinės veiklos sutartį dėl pakrančių turizmo infrastruktūros panaudojimo jūrinio buriavimo gebėjimų didinimui.</t>
  </si>
  <si>
    <t>Priimti savivaldybių tarybų sprendimus, įgalioti pasirinktą įstaigą vykdyti perduodamą viešąją funkciją dėl keleivių vežimo vietiniais maršrutais organizavimo ir sudaryti sutartį dėl funkcijos vykdymo.</t>
  </si>
  <si>
    <t xml:space="preserve">Kretingos dvaro ir parko bei Akmenos upės pakrantės pritaikymas lankymui
</t>
  </si>
  <si>
    <t>1) Modernizuoti Skuodo autobusų stotį (objekto adresas: Vilniaus g. 34, Skuodas) ją pritaikant asmenims su negalia, įrengiant dengtą keleivių išlaipinimo peroną, informacinius stendus ir kitą reikalingą infrastruktūrą.
2)  Pritaikyti Ylakių, Mosėdžio, Barstyčių ir Lenkimų stoteles asmenims su negalia laikantis universalaus dizaino principų bei įrengti reikalingą informacinę infrastruktūrą.</t>
  </si>
  <si>
    <t>Atmatos upės pakrantės pritaikymas lankymui</t>
  </si>
  <si>
    <t xml:space="preserve">Pritaikyti lankymui  Hugo Šojaus dvaro parkus (kultūros objektai):  
1) Pritaikyti  lankymui Hugo Šojaus dvaro parką įrengiant pėsčiųjų takus, mažosios architektūros elementus, informacinę infrastruktūrą bei sutvarkant aplinką. 
2) Pritaikyti lankymui Senojo Žibų kaimo Varnamiškio parko dalį  sutvarkant aplinką įrengiant pėsčiųjų takus, apšvietimą, mažosios architektūros elementus, sutvarkant aplinką bei pažymint saugotinus medžius. </t>
  </si>
  <si>
    <t>Modernizuoti vidaus vandenų uostą Neringoje (Juodkrantėje), siekiant jį pritaikyti viešųjų vandens transporto paslaugų teikimui (rekonstruojant hidrotechninius įrenginius, atliekant automobilių stovėjimo aikštelės kapitalinį remontą bei pastatant naujus vandens uosto statinius ir transporto paskirties pastatą).</t>
  </si>
  <si>
    <t>Įrengti Šventosios jūrų uoste (objekto adresas:  Prieplaukos g. 26, Palanga) pakrančių turizmo vystymui būtiną viešąją turizmo infrastruktūrą (bangolaužius-molus (~ 643 m ilgio pietinis ir ~ 438 m ilgio šiaurinis) su prieplaukomis).</t>
  </si>
  <si>
    <t>2025 m. IV ketv.</t>
  </si>
  <si>
    <t>2026 m. IV ketv.</t>
  </si>
  <si>
    <t>Sąlygų sudarymas bendram veikimui siekiant didinti Klaipėdos regiono turistinį patrauklumą</t>
  </si>
  <si>
    <t>Sąlygų sudarymas bendram veikimui dėl pakrančių turizmo infrastruktūros panaudojimo jūrinio buriavimo gebėjimų didinimui</t>
  </si>
  <si>
    <t>Šilutės Hugo Šojaus dvaro parkų pritaikymas lankymui</t>
  </si>
  <si>
    <t>2025 m. II ketv.</t>
  </si>
  <si>
    <t>Stiprinti Klaipėdos regiono, kaip turistinės vietovės, patrauklumą bei skatinti atvykstamąjį turizmą</t>
  </si>
  <si>
    <t>1) Pritaikyti lankymui Šyšos upę (gamtos objektas) Šilutės mieste įrengiant stovyklavietes, paplūdimius, mažosios architektūros elementus, pėsčiųjų takus ir vaikų žaidimo aikšteles.
2) Pritaikyti lankymui Kuršių marių (gamtos objektas) pakrantę Kintuose įrengiant pėsčiųjų taką, mažosios architektūros elementus bei informacinę infrastruktūrą.
3) Pritaikyti lankymui Švėkšnos tvenkinį (gamtos objektas) sutvarkant aplinką, įrengiant pėsčiųjų takus, apšvietimą, mažosios architektūros elementus ir vaikų žaidimo aikštelę.
4) Pritaikyti lankymui Minijos upę  ir Karaliaus Vilhelmo kanalą (gamtos ir kultūros objektai) įrengiant stovyklavietes, pontoninius lieptus, slipus ir mažosios architektūros elementus Sakučių ir Lankupių kaimuose.
5) Pritaikyti lankymui Krokų Lankos ežerą (gamtos objektas), įrengiant regyklą Minijos kaime.
6) Pritaikyti lankymui Naikupės upelį (gamtos objektas) įrengiant regyklą Vorusnės kaime.</t>
  </si>
  <si>
    <t>Pritaikyti lankymui Minijos etnoarchitektūriniame kaime esančius gamtos ir kultūros objektus įrengiant pažintinį taką, mažosios architektūros elementus, informacinę infrastruktūrą bei apžvalgos aikštelę.</t>
  </si>
  <si>
    <t xml:space="preserve">2327.00
</t>
  </si>
  <si>
    <t>1) Pastatyti naują autobusų stotį Gargžduose su visa jos funkcionavimui būtina infrastruktūra (objekto adresas: Turgaus g. 32, Gargždai, Klaipėdos raj.).
2) Įrengti autobusų stoteles Klaipėdos rajone (viso - 2 stotelės: Svencelės k. ir Kunkių k.).</t>
  </si>
  <si>
    <t>1.2.4.</t>
  </si>
  <si>
    <t>2026 m. 
I ketv.</t>
  </si>
  <si>
    <t>2028 m. 
IV ketv.</t>
  </si>
  <si>
    <t>P - Paramą gavusių pakrančių turizmo vietovių skaičius</t>
  </si>
  <si>
    <t>2026 m. III ketv.</t>
  </si>
  <si>
    <t>Gamybinės ir kūrybinės bendradarbystės erdvių įrengimas</t>
  </si>
  <si>
    <t>1) Parengti ir įgyvendinti Klaipėdos regiono turizmo rinkodaros ir komunikacijos strategiją.
2) Įdiegti išmaniąsias technologijas, skirtas turizmo viešųjų paslaugų valdymo efektyvumui didinti Klaipėdos regione.</t>
  </si>
  <si>
    <t>Vykdytojai:  Klaipėdos miesto savivaldybė, Klaipėdos rajono savivaldybė, Kretingos rajono savivaldybė, Neringos savivaldybė, Palangos miesto savivaldybė, Skuodo rajono savivaldybė, Šilutės rajono savivaldybė</t>
  </si>
  <si>
    <t>2023–2029 metų Klaipėdos regiono funkcinės zonos strategijos
2 priedas</t>
  </si>
  <si>
    <t xml:space="preserve">1) Organizuoti Klaipėdos regiono gyventojų apklausą.
2) Sukurti keleivių informavimo sistemą.
3) Įsigyti įrangą, būtiną tinkamam Klaipėdos regiono integruotos viešojo transporto sistemos funkcionavimui.
4) Vykdyti Klaipėdos regiono integruotos viešojo transporto sistemos viešinimo veiklas.
</t>
  </si>
  <si>
    <t>Modernizuoti Šilutės rajono savivaldybės autobusų stoteles, jas pritaikant asmenims su negalia ir įrengiant stogines bei informacinę infrastruktūrą.</t>
  </si>
  <si>
    <t>Sąlygų bendroms veikloms vykdyti sudarymas regione siekiant pritraukti investicijas</t>
  </si>
  <si>
    <t>Pavesti regiono savivaldybių bendrai įsteigtam juridiniam vienetui asociacijai „Klaipėdos regionas“ organizuoti bendrą veiklą vykdant sąlygų verslo plėtrai sudarymo ir šios veiklos skatinimo viešąją funkciją ir susijusią regiono rinkodarą bei komunikaciją.</t>
  </si>
  <si>
    <t>1) Įrengti ir pritaikyti potencialiems investuotojams 2 sklypus Skuodo miesto Statybininkų g. pramoninėje zonoje (objekto adresas: Statybininkų g. 10 ir Statybininkų g. 15A): įrengti įvažiavimus į sklypus (2 vnt., kiekvieno įvažiavimo ilgis –      ~ 80 m), aikšteles, skirtas transporto priemonėms (~ 1000 kv. m), teritorijos apšvietimą, inžinerinius tinklus (vandentiekio, buitinių nuotekų, ilgis – ~ 1200 m; paviršinių nuotekų, ilgis – ~ 400 m; elektros energijos tinklus, ilgis – ~ 500 m, ryšių tinklus, ilgis – ~ 1200 m). 
2) Įrengti ir pritaikyti potencialiems investuotojams 1 sklypą Mosėdžio miestelio Liepų g. pramoninėje zonoje: įrengti įvažiavimą į sklypą nuo Liepų g. (ilgis – ~ 120 m), aikštelę transporto priemonėms, plotas – ~ 1000 kv. m), vandentiekio (ilgis – ~ 150 m) ir buitinių nuotekų (ilgis – ~ 150 m) tinklus, paviršinių nuotekų tinklus (ilgis – ~ 330 m), elektros energijos (ilgis – ~ 370 m) ir ryšių (ilgis – ~ 250 m) tinklus, teritorijos apšvietimą bei poilsio zoną.</t>
  </si>
  <si>
    <t>1) Įrengti reikalingą infrastruktūrą pramoninėje teritorijoje (objekto adresas: Pasieniečių g. 33, Kretinga): įrengti įvažiavimą į sklypą nuo Tiekėjų gatvės įvažiavimo (ilgis – ~ 50 m, plotis – ~ 12 m) bei įvesti būtinus inžinerinius tinklus (vandentiekio, buitinių nuotekų, paviršinių nuotekų), įrengti elektros energijos bei ryšių tinklus).
2) Rekonstruoti Tiekėjų g. Kretingos mieste (ilgis – ~ 2,730 km) bei įrengti automobilių stovėjimo vietas (plotas – ~ 2 777 kv. m), pėsčiųjų ir dviračių takus (plotas – ~ 6 574 kv. m), viešojo transporto stoteles (8 vnt.), suolus (4 vnt.), šiukliadėžes (12 vnt.), LED šviestuvus (163 vnt.).</t>
  </si>
  <si>
    <t>1) Įrengti bendradarbystės erdvę – vaisių ir daržovių lofilizavimo cechą (objekto adresas: Mosėdžio g. 43, Daukšių k., Skuodo r.).
2) Įrengti bendradarbystės erdvę, skirtą tautodailininkams (objekto adresas: Mosėdžio mstl., Kęstučio g., Skuodo r.).</t>
  </si>
  <si>
    <t>Pavesti regiono savivaldybių bendrai įsteigtam juridiniam vienetui asociacijai „Klaipėdos regionas“ organizuoti bendrą veiklą vykdant sąlygų turizmo plėtrai sudarymo ir šios veiklos skatinimo viešąją funkciją.</t>
  </si>
  <si>
    <t>Pritaikyti lankymui Kretingos dvaro parko (kultūros objektas) ir Akmenos upės (gamtos objektas) Kretingos mieste pakrantę:
1) Įrengti pėsčiųjų taką, sujungsiantį Kretingos dvaro parką su Kretingos miesto centrinėje dalyje esančiu Žuvinės tiltu palei Akmenos upės pakrantę.
2) Įrengti apšvietimą dvaro parko teritorijoje (apšviesti parko takus, rūmų fasadą, apžvalgos aikštelę ir krioklį, skulptūras) bei apšviesti įrengtą naują taką nuo Kretingos dvaro parko palei Akmenos upės krantinę.
3) Įrengti pėsčiųjų takus, poilsio zoną ir kitą mažąją infrastruktūrą Akmenos upės pakrantėje.</t>
  </si>
  <si>
    <t>1) Pritaikyti lankymui Skuodo dvaro sodybos teritoriją (kultūros objektą) įrengiant pėsčiųjų takus, sutvarkant aplinką, įrengiant apšvietimą, informacinę infrastruktūrą ir mažąją architektūrą.
2) Pritaikyti lankymui Skuodo tvenkinį (gamtos objektas) bei Skuodo miesto ir apylinkių žydų žudynių ir užkasimo vietą (kultūros objektas) įrengiant pėsčiųjų ir dviračių taką (tako ilgis – ~ 1,2 km), sutvarkant aplinką, įrengiant apšvietimą, informacinę infrastruktūrą, mažąją architektūrą, poilsio ir automobilių stovėjimo aikšteles.</t>
  </si>
  <si>
    <t xml:space="preserve">1) Įrengti Drevernos šliuzo uždorį (objekto adresas: Drevernos upės senvagė, Drevernos k., Priekulės sen., Klaipėdos r.) pritaikant lankymui Drevernos gamtos ir kultūros objektus atvykstant vandens keliu.
2) Įrengti pėsčiųjų taką nuo J. Gižo sodybos prieigų iki Drevernos mažųjų laivų uosto pritaikant lankymui Drevernos kultūros ir gamtos objektus (palei Žvejų g. (KL8403) ir Pamario g. (KL8406)).
</t>
  </si>
  <si>
    <t xml:space="preserve">Dviračių tako ruožo įrengimas nuo privažiuojamojo rajoninio kelio Nr. 2210 iki Preilos g. 10A </t>
  </si>
  <si>
    <t>Skatinti keliones dviračiais ir mažinti susisiekimo tinklo trūkumus Neringos savivaldybėje įrengiant dviračių tako ruožą (500 m) nuo privažiuojamojo rajoninio kelio Nr. 2210 iki Preilos g. 10A.</t>
  </si>
  <si>
    <t>Pritaikyti Atmatos upę (gamtos objektas) lankymui:
1) įrengti Rusnėje krantines (mažųjų laivų, jachtų švartavimuisi), slipą, pėsčiųjų takus, nuotekų šalinimo vietas, geriamojo vandens fontanėlius, apšvietimą, automobilių privažiavimo ir sustojimo vietas, dviračių saugojimo vietas, poilsio zonas bei mažąją architektūrą.
2) įrengti Uostadvaryje pėsčiųjų taką, mažosios architektūros elementus, apžvalgos aikšteles ir informacinę infrastruktūrą.</t>
  </si>
  <si>
    <t>IŠ VISO</t>
  </si>
  <si>
    <t>PLANUOJAMŲ  2023-2029 METŲ KLAIPĖDOS REGIONO FUNKCINĖS ZONOS  STRATEGIJOS ĮGYVENDINIMO VEIKSMŲ PLANAS</t>
  </si>
  <si>
    <t>Sąlygų integruotai viešojo transporto sistemai diegti sudarymas Klaipėdos regione</t>
  </si>
  <si>
    <t>Vykdytojas: VšĮ „Klaipėdos keleivinis transportas“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</si>
  <si>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Asociacija  „Klaipėdos regionas“
Partneriai:
Klaipėdos rajono savivaldybės administracija, Kretingos rajono savivaldybės administracija, Neringos savivaldybės administracija,  Palangos miesto savivaldybės administracija, Skuodo rajono savivaldybės administracija, Šilutės rajono savivaldybės administracija</t>
  </si>
  <si>
    <t>Vykdytojai: Palangos miesto savivaldybė, Klaipėdos miesto savivaldybė, Klaipėdos rajono savivaldybė</t>
  </si>
  <si>
    <t>Vykdytojai:
Palangos miesto savivaldybė, Klaipėdos miesto savivaldybė, Klaipėdos rajono savivaldybė, Kretingos rajono savivaldybė, Neringos savivaldybė,  Skuodo rajono savivaldybė, Šilutės rajono savivaldybė</t>
  </si>
  <si>
    <r>
      <t>P - Sudarytų</t>
    </r>
    <r>
      <rPr>
        <sz val="11"/>
        <color rgb="FFFF0000"/>
        <rFont val="Times New Roman"/>
        <family val="1"/>
        <charset val="186"/>
      </rPr>
      <t xml:space="preserve"> </t>
    </r>
    <r>
      <rPr>
        <sz val="11"/>
        <color theme="1"/>
        <rFont val="Times New Roman"/>
        <family val="1"/>
        <charset val="186"/>
      </rPr>
      <t>sutarčių skaičius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</si>
</sst>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
  </numFmts>
  <fonts count="15" x14ac:knownFonts="1">
    <font>
      <sz val="11"/>
      <color theme="1"/>
      <name val="Calibri"/>
      <scheme val="minor"/>
    </font>
    <font>
      <sz val="11"/>
      <color theme="1"/>
      <name val="Calibri"/>
      <family val="2"/>
      <scheme val="minor"/>
    </font>
    <font>
      <sz val="11"/>
      <color theme="1"/>
      <name val="Calibri"/>
      <family val="2"/>
      <scheme val="minor"/>
    </font>
    <font>
      <b/>
      <sz val="11"/>
      <name val="Times New Roman"/>
      <family val="1"/>
      <charset val="186"/>
    </font>
    <font>
      <sz val="11"/>
      <color theme="1"/>
      <name val="Times New Roman"/>
      <family val="1"/>
      <charset val="186"/>
    </font>
    <font>
      <sz val="11"/>
      <color rgb="FFFF0000"/>
      <name val="Times New Roman"/>
      <family val="1"/>
      <charset val="186"/>
    </font>
    <font>
      <sz val="11"/>
      <name val="Times New Roman"/>
      <family val="1"/>
      <charset val="186"/>
    </font>
    <font>
      <b/>
      <i/>
      <sz val="11"/>
      <color rgb="FFA5A5A5"/>
      <name val="Times New Roman"/>
      <family val="1"/>
      <charset val="186"/>
    </font>
    <font>
      <b/>
      <sz val="11"/>
      <color theme="1"/>
      <name val="Times New Roman"/>
      <family val="1"/>
      <charset val="186"/>
    </font>
    <font>
      <sz val="11"/>
      <color rgb="FF000000"/>
      <name val="Times New Roman"/>
      <family val="1"/>
      <charset val="186"/>
    </font>
    <font>
      <u/>
      <sz val="11"/>
      <color theme="1"/>
      <name val="Times New Roman"/>
      <family val="1"/>
      <charset val="186"/>
    </font>
    <font>
      <i/>
      <sz val="11"/>
      <color rgb="FFFF0000"/>
      <name val="Times New Roman"/>
      <family val="1"/>
      <charset val="186"/>
    </font>
    <font>
      <i/>
      <sz val="11"/>
      <name val="Times New Roman"/>
      <family val="1"/>
      <charset val="186"/>
    </font>
    <font>
      <sz val="11"/>
      <color rgb="FF0070C0"/>
      <name val="Times New Roman"/>
      <family val="1"/>
      <charset val="186"/>
    </font>
    <font>
      <b/>
      <sz val="11"/>
      <color rgb="FFFF0000"/>
      <name val="Times New Roman"/>
      <family val="1"/>
      <charset val="186"/>
    </font>
  </fonts>
  <fills count="9">
    <fill>
      <patternFill patternType="none"/>
    </fill>
    <fill>
      <patternFill patternType="gray125"/>
    </fill>
    <fill>
      <patternFill patternType="solid">
        <fgColor theme="0"/>
        <bgColor theme="0"/>
      </patternFill>
    </fill>
    <fill>
      <patternFill patternType="solid">
        <fgColor theme="4"/>
        <bgColor theme="4"/>
      </patternFill>
    </fill>
    <fill>
      <patternFill patternType="solid">
        <fgColor theme="0"/>
        <bgColor rgb="FFFFF2CC"/>
      </patternFill>
    </fill>
    <fill>
      <patternFill patternType="solid">
        <fgColor theme="0"/>
        <bgColor indexed="64"/>
      </patternFill>
    </fill>
    <fill>
      <patternFill patternType="solid">
        <fgColor theme="0"/>
        <bgColor rgb="FFFFFF00"/>
      </patternFill>
    </fill>
    <fill>
      <patternFill patternType="solid">
        <fgColor theme="0"/>
        <bgColor rgb="FFD9EAD3"/>
      </patternFill>
    </fill>
    <fill>
      <patternFill patternType="solid">
        <fgColor theme="0"/>
        <bgColor theme="4"/>
      </patternFill>
    </fill>
  </fills>
  <borders count="24">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n">
        <color rgb="FF000000"/>
      </top>
      <bottom style="thin">
        <color indexed="64"/>
      </bottom>
      <diagonal/>
    </border>
  </borders>
  <cellStyleXfs count="3">
    <xf numFmtId="0" fontId="0" fillId="0" borderId="0"/>
    <xf numFmtId="0" fontId="2" fillId="0" borderId="0"/>
    <xf numFmtId="0" fontId="1" fillId="0" borderId="0"/>
  </cellStyleXfs>
  <cellXfs count="191">
    <xf numFmtId="0" fontId="0" fillId="0" borderId="0" xfId="0"/>
    <xf numFmtId="0" fontId="4" fillId="0" borderId="0" xfId="0" applyFont="1"/>
    <xf numFmtId="0" fontId="4" fillId="5" borderId="0" xfId="0" applyFont="1" applyFill="1"/>
    <xf numFmtId="0" fontId="4" fillId="0" borderId="0" xfId="0" applyFont="1" applyAlignment="1">
      <alignment horizontal="center" vertical="top"/>
    </xf>
    <xf numFmtId="0" fontId="5" fillId="0" borderId="0" xfId="0" applyFont="1" applyAlignment="1">
      <alignment wrapText="1"/>
    </xf>
    <xf numFmtId="0" fontId="4" fillId="0" borderId="10" xfId="0" applyFont="1" applyBorder="1" applyAlignment="1">
      <alignment horizontal="center" vertical="center" wrapText="1"/>
    </xf>
    <xf numFmtId="0" fontId="6" fillId="0" borderId="10" xfId="0" applyFont="1" applyBorder="1" applyAlignment="1">
      <alignment horizontal="center" vertical="top" wrapText="1"/>
    </xf>
    <xf numFmtId="0" fontId="4" fillId="3" borderId="10" xfId="0" applyFont="1" applyFill="1" applyBorder="1" applyAlignment="1">
      <alignment horizontal="center" wrapText="1"/>
    </xf>
    <xf numFmtId="0" fontId="4" fillId="8" borderId="10" xfId="0" applyFont="1" applyFill="1" applyBorder="1" applyAlignment="1">
      <alignment horizontal="center" wrapText="1"/>
    </xf>
    <xf numFmtId="0" fontId="4" fillId="3" borderId="10" xfId="0" applyFont="1" applyFill="1" applyBorder="1" applyAlignment="1">
      <alignment horizontal="center" vertical="top" wrapText="1"/>
    </xf>
    <xf numFmtId="0" fontId="6" fillId="0" borderId="5" xfId="0" applyFont="1" applyBorder="1" applyAlignment="1">
      <alignment vertical="top" wrapText="1"/>
    </xf>
    <xf numFmtId="0" fontId="6" fillId="0" borderId="10" xfId="0" applyFont="1" applyBorder="1" applyAlignment="1">
      <alignment vertical="top" wrapText="1"/>
    </xf>
    <xf numFmtId="0" fontId="6" fillId="5" borderId="10" xfId="0" applyFont="1" applyFill="1" applyBorder="1" applyAlignment="1">
      <alignment horizontal="center" vertical="top" wrapText="1"/>
    </xf>
    <xf numFmtId="164" fontId="4" fillId="0" borderId="10" xfId="0" applyNumberFormat="1" applyFont="1" applyBorder="1" applyAlignment="1">
      <alignment horizontal="center" vertical="top" wrapText="1"/>
    </xf>
    <xf numFmtId="4" fontId="4" fillId="0" borderId="10" xfId="0" applyNumberFormat="1" applyFont="1" applyBorder="1" applyAlignment="1">
      <alignment horizontal="center" vertical="top" wrapText="1"/>
    </xf>
    <xf numFmtId="0" fontId="4" fillId="0" borderId="10" xfId="0" applyFont="1" applyBorder="1" applyAlignment="1">
      <alignment horizontal="left" vertical="top" wrapText="1"/>
    </xf>
    <xf numFmtId="0" fontId="4" fillId="0" borderId="10" xfId="0" applyFont="1" applyBorder="1" applyAlignment="1">
      <alignment horizontal="center" vertical="top" wrapText="1"/>
    </xf>
    <xf numFmtId="0" fontId="5" fillId="0" borderId="0" xfId="0" applyFont="1" applyAlignment="1">
      <alignment vertical="top" wrapText="1"/>
    </xf>
    <xf numFmtId="0" fontId="5" fillId="0" borderId="10" xfId="0" applyFont="1" applyBorder="1" applyAlignment="1">
      <alignment vertical="top" wrapText="1"/>
    </xf>
    <xf numFmtId="0" fontId="5" fillId="2" borderId="10" xfId="0" applyFont="1" applyFill="1" applyBorder="1" applyAlignment="1">
      <alignment vertical="top" wrapText="1"/>
    </xf>
    <xf numFmtId="0" fontId="5" fillId="5" borderId="10" xfId="0" applyFont="1" applyFill="1" applyBorder="1" applyAlignment="1">
      <alignment horizontal="center" vertical="top" wrapText="1"/>
    </xf>
    <xf numFmtId="0" fontId="5" fillId="0" borderId="10" xfId="0" applyFont="1" applyBorder="1" applyAlignment="1">
      <alignment horizontal="center" vertical="top" wrapText="1"/>
    </xf>
    <xf numFmtId="4" fontId="6" fillId="0" borderId="10" xfId="0" applyNumberFormat="1" applyFont="1" applyBorder="1" applyAlignment="1">
      <alignment horizontal="center" vertical="top" wrapText="1"/>
    </xf>
    <xf numFmtId="0" fontId="6" fillId="0" borderId="10" xfId="0" applyFont="1" applyBorder="1" applyAlignment="1">
      <alignment horizontal="left" vertical="top" wrapText="1"/>
    </xf>
    <xf numFmtId="4" fontId="5" fillId="0" borderId="10" xfId="0" applyNumberFormat="1" applyFont="1" applyBorder="1" applyAlignment="1">
      <alignment horizontal="center" vertical="top" wrapText="1"/>
    </xf>
    <xf numFmtId="1" fontId="6" fillId="0" borderId="10" xfId="0" applyNumberFormat="1" applyFont="1" applyBorder="1" applyAlignment="1">
      <alignment horizontal="center" vertical="top" wrapText="1"/>
    </xf>
    <xf numFmtId="0" fontId="4" fillId="0" borderId="10" xfId="0" applyFont="1" applyBorder="1" applyAlignment="1">
      <alignment vertical="top" wrapText="1"/>
    </xf>
    <xf numFmtId="0" fontId="4" fillId="5" borderId="10" xfId="0" applyFont="1" applyFill="1" applyBorder="1" applyAlignment="1">
      <alignment horizontal="center" vertical="top" wrapText="1"/>
    </xf>
    <xf numFmtId="4" fontId="9" fillId="0" borderId="10" xfId="0" applyNumberFormat="1" applyFont="1" applyBorder="1" applyAlignment="1">
      <alignment horizontal="center" vertical="top" wrapText="1"/>
    </xf>
    <xf numFmtId="0" fontId="10" fillId="0" borderId="10" xfId="0" applyFont="1" applyBorder="1" applyAlignment="1">
      <alignment vertical="top" wrapText="1"/>
    </xf>
    <xf numFmtId="0" fontId="6" fillId="7" borderId="10" xfId="0" applyFont="1" applyFill="1" applyBorder="1" applyAlignment="1">
      <alignment horizontal="left" vertical="top" wrapText="1"/>
    </xf>
    <xf numFmtId="165" fontId="6" fillId="0" borderId="10" xfId="0" applyNumberFormat="1" applyFont="1" applyBorder="1" applyAlignment="1">
      <alignment horizontal="center" vertical="top" wrapText="1"/>
    </xf>
    <xf numFmtId="0" fontId="9" fillId="5" borderId="10" xfId="0" applyFont="1" applyFill="1" applyBorder="1" applyAlignment="1">
      <alignment horizontal="center" vertical="top" wrapText="1"/>
    </xf>
    <xf numFmtId="0" fontId="4" fillId="0" borderId="4" xfId="0" applyFont="1" applyBorder="1" applyAlignment="1">
      <alignment horizontal="center" vertical="top" wrapText="1"/>
    </xf>
    <xf numFmtId="4" fontId="4" fillId="0" borderId="4" xfId="0" applyNumberFormat="1" applyFont="1" applyBorder="1" applyAlignment="1">
      <alignment horizontal="center" vertical="top" wrapText="1"/>
    </xf>
    <xf numFmtId="4" fontId="6" fillId="0" borderId="4" xfId="0" applyNumberFormat="1" applyFont="1" applyBorder="1" applyAlignment="1">
      <alignment horizontal="center" vertical="top" wrapText="1"/>
    </xf>
    <xf numFmtId="0" fontId="6" fillId="0" borderId="11" xfId="0" applyFont="1" applyBorder="1" applyAlignment="1">
      <alignment horizontal="center" vertical="top" wrapText="1"/>
    </xf>
    <xf numFmtId="0" fontId="4" fillId="5" borderId="5" xfId="0" applyFont="1" applyFill="1" applyBorder="1" applyAlignment="1">
      <alignment horizontal="center" vertical="top" wrapText="1"/>
    </xf>
    <xf numFmtId="0" fontId="4" fillId="0" borderId="11" xfId="0" applyFont="1" applyBorder="1" applyAlignment="1">
      <alignment horizontal="center" vertical="top" wrapText="1"/>
    </xf>
    <xf numFmtId="4" fontId="4" fillId="0" borderId="11" xfId="0" applyNumberFormat="1" applyFont="1" applyBorder="1" applyAlignment="1">
      <alignment horizontal="center" vertical="top" wrapText="1"/>
    </xf>
    <xf numFmtId="4" fontId="6" fillId="0" borderId="11" xfId="0" applyNumberFormat="1" applyFont="1" applyBorder="1" applyAlignment="1">
      <alignment horizontal="center" vertical="top" wrapText="1"/>
    </xf>
    <xf numFmtId="0" fontId="6" fillId="0" borderId="4" xfId="0" applyFont="1" applyBorder="1" applyAlignment="1">
      <alignment horizontal="center" vertical="top" wrapText="1"/>
    </xf>
    <xf numFmtId="1" fontId="6" fillId="0" borderId="4" xfId="0" applyNumberFormat="1" applyFont="1" applyBorder="1" applyAlignment="1">
      <alignment horizontal="center" vertical="top" wrapText="1"/>
    </xf>
    <xf numFmtId="0" fontId="6" fillId="5" borderId="18" xfId="0" applyFont="1" applyFill="1" applyBorder="1" applyAlignment="1">
      <alignment vertical="top" wrapText="1"/>
    </xf>
    <xf numFmtId="0" fontId="4" fillId="5" borderId="4" xfId="0" applyFont="1" applyFill="1" applyBorder="1" applyAlignment="1">
      <alignment horizontal="center" vertical="top" wrapText="1"/>
    </xf>
    <xf numFmtId="0" fontId="4" fillId="0" borderId="12" xfId="0" applyFont="1" applyBorder="1" applyAlignment="1">
      <alignment horizontal="center" vertical="top" wrapText="1"/>
    </xf>
    <xf numFmtId="0" fontId="6" fillId="0" borderId="18" xfId="0" applyFont="1" applyBorder="1" applyAlignment="1">
      <alignment horizontal="center" vertical="top" wrapText="1"/>
    </xf>
    <xf numFmtId="4" fontId="6" fillId="0" borderId="18" xfId="0" applyNumberFormat="1" applyFont="1" applyBorder="1" applyAlignment="1">
      <alignment horizontal="center" vertical="top" wrapText="1"/>
    </xf>
    <xf numFmtId="4" fontId="6" fillId="5" borderId="11" xfId="0" applyNumberFormat="1" applyFont="1" applyFill="1" applyBorder="1" applyAlignment="1">
      <alignment horizontal="center" vertical="top" wrapText="1"/>
    </xf>
    <xf numFmtId="0" fontId="6" fillId="5" borderId="11" xfId="0" applyFont="1" applyFill="1" applyBorder="1" applyAlignment="1">
      <alignment vertical="top" wrapText="1"/>
    </xf>
    <xf numFmtId="0" fontId="4" fillId="5" borderId="11" xfId="0" applyFont="1" applyFill="1" applyBorder="1" applyAlignment="1">
      <alignment horizontal="center" vertical="top" wrapText="1"/>
    </xf>
    <xf numFmtId="2" fontId="6" fillId="0" borderId="10" xfId="0" applyNumberFormat="1" applyFont="1" applyBorder="1" applyAlignment="1">
      <alignment horizontal="center" vertical="top" wrapText="1"/>
    </xf>
    <xf numFmtId="0" fontId="4" fillId="0" borderId="15" xfId="0" applyFont="1" applyBorder="1" applyAlignment="1">
      <alignment vertical="top" wrapText="1"/>
    </xf>
    <xf numFmtId="0" fontId="4" fillId="0" borderId="17" xfId="0" applyFont="1" applyBorder="1" applyAlignment="1">
      <alignment horizontal="center" vertical="top" wrapText="1"/>
    </xf>
    <xf numFmtId="0" fontId="4" fillId="5" borderId="17" xfId="0" applyFont="1" applyFill="1" applyBorder="1" applyAlignment="1">
      <alignment horizontal="center" vertical="top" wrapText="1"/>
    </xf>
    <xf numFmtId="0" fontId="6" fillId="0" borderId="17" xfId="0" applyFont="1" applyBorder="1" applyAlignment="1">
      <alignment horizontal="center" vertical="top" wrapText="1"/>
    </xf>
    <xf numFmtId="4" fontId="5" fillId="0" borderId="17" xfId="0" applyNumberFormat="1" applyFont="1" applyBorder="1" applyAlignment="1">
      <alignment horizontal="center" vertical="top" wrapText="1"/>
    </xf>
    <xf numFmtId="4" fontId="5" fillId="0" borderId="11" xfId="0" applyNumberFormat="1" applyFont="1" applyBorder="1" applyAlignment="1">
      <alignment horizontal="center" vertical="top" wrapText="1"/>
    </xf>
    <xf numFmtId="1" fontId="6" fillId="0" borderId="11" xfId="0" applyNumberFormat="1" applyFont="1" applyBorder="1" applyAlignment="1">
      <alignment horizontal="center" vertical="top" wrapText="1"/>
    </xf>
    <xf numFmtId="0" fontId="4" fillId="0" borderId="9" xfId="0" applyFont="1" applyBorder="1" applyAlignment="1">
      <alignment horizontal="center" vertical="center" wrapText="1"/>
    </xf>
    <xf numFmtId="0" fontId="4" fillId="5" borderId="9" xfId="0" applyFont="1" applyFill="1" applyBorder="1" applyAlignment="1">
      <alignment vertical="top" wrapText="1"/>
    </xf>
    <xf numFmtId="0" fontId="4" fillId="0" borderId="9" xfId="0" applyFont="1" applyBorder="1" applyAlignment="1">
      <alignment wrapText="1"/>
    </xf>
    <xf numFmtId="0" fontId="5" fillId="0" borderId="9" xfId="0" applyFont="1" applyBorder="1" applyAlignment="1">
      <alignment wrapText="1"/>
    </xf>
    <xf numFmtId="4" fontId="3" fillId="0" borderId="9" xfId="0" applyNumberFormat="1" applyFont="1" applyBorder="1" applyAlignment="1">
      <alignment horizontal="center" vertical="top" wrapText="1"/>
    </xf>
    <xf numFmtId="0" fontId="6" fillId="0" borderId="9" xfId="0" applyFont="1" applyBorder="1" applyAlignment="1">
      <alignment horizontal="center" vertical="top" wrapText="1"/>
    </xf>
    <xf numFmtId="0" fontId="4" fillId="0" borderId="9" xfId="0" applyFont="1" applyBorder="1" applyAlignment="1">
      <alignment horizontal="center" vertical="top" wrapText="1"/>
    </xf>
    <xf numFmtId="4" fontId="5" fillId="0" borderId="0" xfId="0" applyNumberFormat="1" applyFont="1" applyAlignment="1">
      <alignment wrapText="1"/>
    </xf>
    <xf numFmtId="0" fontId="4" fillId="4" borderId="10" xfId="0" applyFont="1" applyFill="1" applyBorder="1" applyAlignment="1">
      <alignment vertical="top" wrapText="1"/>
    </xf>
    <xf numFmtId="0" fontId="6" fillId="4" borderId="10" xfId="0" applyFont="1" applyFill="1" applyBorder="1" applyAlignment="1">
      <alignment vertical="top" wrapText="1"/>
    </xf>
    <xf numFmtId="0" fontId="6" fillId="4" borderId="10" xfId="0" applyFont="1" applyFill="1" applyBorder="1" applyAlignment="1">
      <alignment horizontal="center" vertical="top" wrapText="1"/>
    </xf>
    <xf numFmtId="0" fontId="5" fillId="4" borderId="10" xfId="0" applyFont="1" applyFill="1" applyBorder="1" applyAlignment="1">
      <alignment vertical="top" wrapText="1"/>
    </xf>
    <xf numFmtId="0" fontId="4" fillId="4" borderId="10" xfId="0" applyFont="1" applyFill="1" applyBorder="1" applyAlignment="1">
      <alignment horizontal="center" vertical="top" wrapText="1"/>
    </xf>
    <xf numFmtId="0" fontId="5" fillId="4" borderId="10" xfId="0" applyFont="1" applyFill="1" applyBorder="1" applyAlignment="1">
      <alignment horizontal="center" vertical="top" wrapText="1"/>
    </xf>
    <xf numFmtId="0" fontId="5" fillId="5" borderId="0" xfId="0" applyFont="1" applyFill="1" applyAlignment="1">
      <alignment wrapText="1"/>
    </xf>
    <xf numFmtId="0" fontId="4" fillId="0" borderId="5" xfId="0" applyFont="1" applyBorder="1" applyAlignment="1">
      <alignment vertical="top" wrapText="1"/>
    </xf>
    <xf numFmtId="0" fontId="6" fillId="0" borderId="11" xfId="0" applyFont="1" applyBorder="1" applyAlignment="1">
      <alignment vertical="top" wrapText="1"/>
    </xf>
    <xf numFmtId="0" fontId="4" fillId="0" borderId="6" xfId="0" applyFont="1" applyBorder="1" applyAlignment="1">
      <alignment horizontal="center" vertical="top" wrapText="1"/>
    </xf>
    <xf numFmtId="0" fontId="5" fillId="0" borderId="9" xfId="0" applyFont="1" applyBorder="1" applyAlignment="1">
      <alignment vertical="top" wrapText="1"/>
    </xf>
    <xf numFmtId="0" fontId="4" fillId="5" borderId="10" xfId="0" applyFont="1" applyFill="1" applyBorder="1" applyAlignment="1">
      <alignment vertical="top" wrapText="1"/>
    </xf>
    <xf numFmtId="0" fontId="6" fillId="0" borderId="9" xfId="0" applyFont="1" applyBorder="1" applyAlignment="1">
      <alignment horizontal="left" vertical="top" wrapText="1"/>
    </xf>
    <xf numFmtId="2" fontId="6" fillId="0" borderId="6" xfId="0" applyNumberFormat="1" applyFont="1" applyBorder="1" applyAlignment="1">
      <alignment horizontal="center" vertical="top" wrapText="1"/>
    </xf>
    <xf numFmtId="4" fontId="4" fillId="5" borderId="10" xfId="0" applyNumberFormat="1" applyFont="1" applyFill="1" applyBorder="1" applyAlignment="1">
      <alignment horizontal="center" vertical="top" wrapText="1"/>
    </xf>
    <xf numFmtId="4" fontId="6" fillId="5" borderId="10" xfId="0" applyNumberFormat="1" applyFont="1" applyFill="1" applyBorder="1" applyAlignment="1">
      <alignment horizontal="center" vertical="top" wrapText="1"/>
    </xf>
    <xf numFmtId="0" fontId="11" fillId="0" borderId="10" xfId="0" applyFont="1" applyBorder="1" applyAlignment="1">
      <alignment horizontal="left" vertical="top" wrapText="1"/>
    </xf>
    <xf numFmtId="0" fontId="11" fillId="5" borderId="10" xfId="0" applyFont="1" applyFill="1" applyBorder="1" applyAlignment="1">
      <alignment horizontal="left" vertical="top" wrapText="1"/>
    </xf>
    <xf numFmtId="0" fontId="5" fillId="0" borderId="10" xfId="0" applyFont="1" applyBorder="1" applyAlignment="1">
      <alignment horizontal="left" vertical="top" wrapText="1"/>
    </xf>
    <xf numFmtId="4" fontId="3" fillId="0" borderId="10" xfId="0" applyNumberFormat="1" applyFont="1" applyBorder="1" applyAlignment="1">
      <alignment horizontal="center" vertical="center" wrapText="1"/>
    </xf>
    <xf numFmtId="0" fontId="12" fillId="0" borderId="10" xfId="0" applyFont="1" applyBorder="1" applyAlignment="1">
      <alignment horizontal="left" vertical="top" wrapText="1"/>
    </xf>
    <xf numFmtId="0" fontId="5" fillId="0" borderId="0" xfId="0" applyFont="1"/>
    <xf numFmtId="0" fontId="6" fillId="6" borderId="11" xfId="0" applyFont="1" applyFill="1" applyBorder="1" applyAlignment="1">
      <alignment horizontal="left" vertical="top" wrapText="1"/>
    </xf>
    <xf numFmtId="0" fontId="5" fillId="0" borderId="11" xfId="0" applyFont="1" applyBorder="1" applyAlignment="1">
      <alignment vertical="top" wrapText="1"/>
    </xf>
    <xf numFmtId="0" fontId="5" fillId="0" borderId="11" xfId="0" applyFont="1" applyBorder="1" applyAlignment="1">
      <alignment horizontal="center" vertical="top" wrapText="1"/>
    </xf>
    <xf numFmtId="0" fontId="4" fillId="0" borderId="4" xfId="0" applyFont="1" applyBorder="1" applyAlignment="1">
      <alignment horizontal="left" vertical="top" wrapText="1"/>
    </xf>
    <xf numFmtId="0" fontId="6" fillId="0" borderId="0" xfId="0" applyFont="1" applyAlignment="1">
      <alignment vertical="top" wrapText="1"/>
    </xf>
    <xf numFmtId="0" fontId="6" fillId="5" borderId="11" xfId="0" applyFont="1" applyFill="1" applyBorder="1" applyAlignment="1">
      <alignment horizontal="center" vertical="top" wrapText="1"/>
    </xf>
    <xf numFmtId="0" fontId="5" fillId="6" borderId="11" xfId="0" applyFont="1" applyFill="1" applyBorder="1" applyAlignment="1">
      <alignment horizontal="left" vertical="top" wrapText="1"/>
    </xf>
    <xf numFmtId="0" fontId="5" fillId="0" borderId="11" xfId="0" applyFont="1" applyBorder="1" applyAlignment="1">
      <alignment wrapText="1"/>
    </xf>
    <xf numFmtId="0" fontId="5" fillId="0" borderId="11" xfId="0" applyFont="1" applyBorder="1" applyAlignment="1">
      <alignment horizontal="center" vertical="center" wrapText="1"/>
    </xf>
    <xf numFmtId="0" fontId="5" fillId="5" borderId="11" xfId="0" applyFont="1" applyFill="1" applyBorder="1" applyAlignment="1">
      <alignment horizontal="center" vertical="top" wrapText="1"/>
    </xf>
    <xf numFmtId="0" fontId="5" fillId="0" borderId="17" xfId="0" applyFont="1" applyBorder="1" applyAlignment="1">
      <alignment horizontal="center" vertical="top" wrapText="1"/>
    </xf>
    <xf numFmtId="0" fontId="6" fillId="0" borderId="9" xfId="0" applyFont="1" applyBorder="1" applyAlignment="1">
      <alignment vertical="top" wrapText="1"/>
    </xf>
    <xf numFmtId="0" fontId="4" fillId="0" borderId="11" xfId="0" applyFont="1" applyBorder="1" applyAlignment="1">
      <alignment horizontal="left" vertical="top" wrapText="1"/>
    </xf>
    <xf numFmtId="0" fontId="6" fillId="0" borderId="11" xfId="0" applyFont="1" applyBorder="1" applyAlignment="1">
      <alignment horizontal="left" vertical="top" wrapText="1"/>
    </xf>
    <xf numFmtId="0" fontId="8" fillId="0" borderId="11" xfId="0" applyFont="1" applyBorder="1" applyAlignment="1">
      <alignment horizontal="left" vertical="top" wrapText="1"/>
    </xf>
    <xf numFmtId="0" fontId="5" fillId="0" borderId="11" xfId="0" applyFont="1" applyBorder="1" applyAlignment="1">
      <alignment horizontal="left" vertical="top" wrapText="1"/>
    </xf>
    <xf numFmtId="4" fontId="6" fillId="0" borderId="16" xfId="0" applyNumberFormat="1" applyFont="1" applyBorder="1" applyAlignment="1">
      <alignment horizontal="center" vertical="top" wrapText="1"/>
    </xf>
    <xf numFmtId="4" fontId="4" fillId="0" borderId="9" xfId="0" applyNumberFormat="1" applyFont="1" applyBorder="1" applyAlignment="1">
      <alignment horizontal="center" vertical="top" wrapText="1"/>
    </xf>
    <xf numFmtId="0" fontId="8" fillId="0" borderId="15" xfId="0" applyFont="1" applyBorder="1" applyAlignment="1">
      <alignment horizontal="left" vertical="top" wrapText="1"/>
    </xf>
    <xf numFmtId="0" fontId="4" fillId="0" borderId="17" xfId="0" applyFont="1" applyBorder="1" applyAlignment="1">
      <alignment horizontal="left" vertical="top" wrapText="1"/>
    </xf>
    <xf numFmtId="0" fontId="4" fillId="0" borderId="17" xfId="0" applyFont="1" applyBorder="1" applyAlignment="1">
      <alignment vertical="top" wrapText="1"/>
    </xf>
    <xf numFmtId="0" fontId="4" fillId="5" borderId="17" xfId="0" applyFont="1" applyFill="1" applyBorder="1" applyAlignment="1">
      <alignment horizontal="center" wrapText="1"/>
    </xf>
    <xf numFmtId="4" fontId="4" fillId="0" borderId="16" xfId="0" applyNumberFormat="1" applyFont="1" applyBorder="1" applyAlignment="1">
      <alignment horizontal="center" vertical="top" wrapText="1"/>
    </xf>
    <xf numFmtId="4" fontId="6" fillId="0" borderId="9" xfId="0" applyNumberFormat="1" applyFont="1" applyBorder="1" applyAlignment="1">
      <alignment horizontal="center" vertical="top" wrapText="1"/>
    </xf>
    <xf numFmtId="0" fontId="6" fillId="0" borderId="8" xfId="0" applyFont="1" applyBorder="1" applyAlignment="1">
      <alignment horizontal="left" vertical="top" wrapText="1"/>
    </xf>
    <xf numFmtId="0" fontId="6" fillId="0" borderId="8" xfId="0" applyFont="1" applyBorder="1" applyAlignment="1">
      <alignment vertical="top" wrapText="1"/>
    </xf>
    <xf numFmtId="0" fontId="5" fillId="0" borderId="9" xfId="0" applyFont="1" applyBorder="1" applyAlignment="1">
      <alignment horizontal="center" vertical="top" wrapText="1"/>
    </xf>
    <xf numFmtId="0" fontId="4" fillId="0" borderId="11" xfId="0" applyFont="1" applyBorder="1" applyAlignment="1">
      <alignment vertical="top" wrapText="1"/>
    </xf>
    <xf numFmtId="0" fontId="6" fillId="0" borderId="23" xfId="0" applyFont="1" applyBorder="1" applyAlignment="1">
      <alignment horizontal="center" vertical="top" wrapText="1"/>
    </xf>
    <xf numFmtId="4" fontId="6" fillId="0" borderId="21" xfId="0" applyNumberFormat="1" applyFont="1" applyBorder="1" applyAlignment="1">
      <alignment horizontal="center" vertical="top" wrapText="1"/>
    </xf>
    <xf numFmtId="0" fontId="8" fillId="0" borderId="17" xfId="0" applyFont="1" applyBorder="1" applyAlignment="1">
      <alignment horizontal="left" vertical="top" wrapText="1"/>
    </xf>
    <xf numFmtId="4" fontId="4" fillId="0" borderId="17" xfId="0" applyNumberFormat="1" applyFont="1" applyBorder="1" applyAlignment="1">
      <alignment horizontal="center" vertical="top" wrapText="1"/>
    </xf>
    <xf numFmtId="0" fontId="4" fillId="0" borderId="10" xfId="0" applyFont="1" applyBorder="1" applyAlignment="1">
      <alignment vertical="top"/>
    </xf>
    <xf numFmtId="39" fontId="6" fillId="0" borderId="10" xfId="0" applyNumberFormat="1" applyFont="1" applyBorder="1" applyAlignment="1">
      <alignment horizontal="center" vertical="top" wrapText="1"/>
    </xf>
    <xf numFmtId="0" fontId="4" fillId="0" borderId="10" xfId="0" applyFont="1" applyBorder="1"/>
    <xf numFmtId="39" fontId="4" fillId="0" borderId="10" xfId="0" applyNumberFormat="1" applyFont="1" applyBorder="1" applyAlignment="1">
      <alignment horizontal="center" vertical="top" wrapText="1"/>
    </xf>
    <xf numFmtId="3" fontId="6" fillId="0" borderId="10" xfId="0" applyNumberFormat="1" applyFont="1" applyBorder="1" applyAlignment="1">
      <alignment horizontal="center" vertical="top" wrapText="1"/>
    </xf>
    <xf numFmtId="0" fontId="4" fillId="0" borderId="10" xfId="0" applyFont="1" applyBorder="1" applyAlignment="1">
      <alignment wrapText="1"/>
    </xf>
    <xf numFmtId="4" fontId="13" fillId="0" borderId="10" xfId="0" applyNumberFormat="1" applyFont="1" applyBorder="1" applyAlignment="1">
      <alignment horizontal="center" vertical="top" wrapText="1"/>
    </xf>
    <xf numFmtId="4" fontId="6" fillId="0" borderId="5" xfId="0" applyNumberFormat="1" applyFont="1" applyBorder="1" applyAlignment="1">
      <alignment horizontal="center" vertical="top" wrapText="1"/>
    </xf>
    <xf numFmtId="2" fontId="6" fillId="0" borderId="9" xfId="0" applyNumberFormat="1" applyFont="1" applyBorder="1" applyAlignment="1">
      <alignment horizontal="center" vertical="top" wrapText="1"/>
    </xf>
    <xf numFmtId="0" fontId="14" fillId="0" borderId="10" xfId="0" applyFont="1" applyBorder="1" applyAlignment="1">
      <alignment vertical="top" wrapText="1"/>
    </xf>
    <xf numFmtId="0" fontId="6" fillId="5" borderId="10" xfId="0" applyFont="1" applyFill="1" applyBorder="1" applyAlignment="1">
      <alignment vertical="top" wrapText="1"/>
    </xf>
    <xf numFmtId="0" fontId="4" fillId="0" borderId="9" xfId="0" applyFont="1" applyBorder="1" applyAlignment="1">
      <alignment vertical="top"/>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4" fillId="0" borderId="16" xfId="0" applyFont="1" applyBorder="1" applyAlignment="1">
      <alignment horizontal="center" vertical="top" wrapText="1"/>
    </xf>
    <xf numFmtId="0" fontId="4" fillId="5" borderId="9" xfId="0" applyFont="1" applyFill="1" applyBorder="1" applyAlignment="1">
      <alignment horizontal="center" vertical="top" wrapText="1"/>
    </xf>
    <xf numFmtId="0" fontId="4" fillId="0" borderId="21" xfId="0" applyFont="1" applyBorder="1" applyAlignment="1">
      <alignment horizontal="center" vertical="top" wrapText="1"/>
    </xf>
    <xf numFmtId="0" fontId="4" fillId="0" borderId="15" xfId="0" applyFont="1" applyBorder="1"/>
    <xf numFmtId="0" fontId="9" fillId="0" borderId="11" xfId="0" applyFont="1" applyBorder="1" applyAlignment="1">
      <alignment horizontal="left" vertical="top" wrapText="1"/>
    </xf>
    <xf numFmtId="0" fontId="6" fillId="0" borderId="17" xfId="0" applyFont="1" applyBorder="1" applyAlignment="1">
      <alignment horizontal="center" vertical="top"/>
    </xf>
    <xf numFmtId="2" fontId="6" fillId="0" borderId="16" xfId="0" applyNumberFormat="1" applyFont="1" applyBorder="1" applyAlignment="1">
      <alignment horizontal="center" vertical="top" wrapText="1"/>
    </xf>
    <xf numFmtId="0" fontId="4" fillId="0" borderId="5" xfId="0" applyFont="1" applyBorder="1"/>
    <xf numFmtId="0" fontId="4" fillId="0" borderId="9" xfId="0" applyFont="1" applyBorder="1" applyAlignment="1">
      <alignment vertical="top" wrapText="1"/>
    </xf>
    <xf numFmtId="0" fontId="4" fillId="0" borderId="22" xfId="0" applyFont="1" applyBorder="1" applyAlignment="1">
      <alignment horizontal="center" vertical="top" wrapText="1"/>
    </xf>
    <xf numFmtId="1" fontId="6" fillId="0" borderId="9" xfId="0" applyNumberFormat="1" applyFont="1" applyBorder="1" applyAlignment="1">
      <alignment horizontal="center" vertical="top" wrapText="1"/>
    </xf>
    <xf numFmtId="0" fontId="4" fillId="0" borderId="9" xfId="0" applyFont="1" applyBorder="1"/>
    <xf numFmtId="4" fontId="5" fillId="0" borderId="9" xfId="0" applyNumberFormat="1" applyFont="1" applyBorder="1" applyAlignment="1">
      <alignment horizontal="center" vertical="top" wrapText="1"/>
    </xf>
    <xf numFmtId="0" fontId="6" fillId="5" borderId="11" xfId="0" applyFont="1" applyFill="1" applyBorder="1" applyAlignment="1">
      <alignment horizontal="left" vertical="top" wrapText="1"/>
    </xf>
    <xf numFmtId="0" fontId="4" fillId="0" borderId="4" xfId="0" applyFont="1" applyBorder="1"/>
    <xf numFmtId="0" fontId="14" fillId="0" borderId="4" xfId="0" applyFont="1" applyBorder="1" applyAlignment="1">
      <alignment vertical="top" wrapText="1"/>
    </xf>
    <xf numFmtId="0" fontId="5" fillId="0" borderId="8" xfId="0" applyFont="1" applyBorder="1" applyAlignment="1">
      <alignment horizontal="center" vertical="top" wrapText="1"/>
    </xf>
    <xf numFmtId="0" fontId="6" fillId="5" borderId="4" xfId="0" applyFont="1" applyFill="1" applyBorder="1" applyAlignment="1">
      <alignment vertical="top" wrapText="1"/>
    </xf>
    <xf numFmtId="4" fontId="5" fillId="0" borderId="4" xfId="0" applyNumberFormat="1" applyFont="1" applyBorder="1" applyAlignment="1">
      <alignment horizontal="center" vertical="top" wrapText="1"/>
    </xf>
    <xf numFmtId="1" fontId="6" fillId="5" borderId="11" xfId="0" applyNumberFormat="1" applyFont="1" applyFill="1" applyBorder="1" applyAlignment="1">
      <alignment horizontal="center" vertical="top" wrapText="1"/>
    </xf>
    <xf numFmtId="0" fontId="4" fillId="0" borderId="11" xfId="0" applyFont="1" applyBorder="1" applyAlignment="1">
      <alignment vertical="top"/>
    </xf>
    <xf numFmtId="0" fontId="4" fillId="0" borderId="11" xfId="0" applyFont="1" applyBorder="1" applyAlignment="1">
      <alignment horizontal="center" vertical="top"/>
    </xf>
    <xf numFmtId="39" fontId="6" fillId="0" borderId="11" xfId="0" applyNumberFormat="1" applyFont="1" applyBorder="1" applyAlignment="1">
      <alignment horizontal="center" vertical="top" wrapText="1"/>
    </xf>
    <xf numFmtId="0" fontId="4" fillId="5" borderId="11" xfId="0" applyFont="1" applyFill="1" applyBorder="1" applyAlignment="1">
      <alignment vertical="top" wrapText="1"/>
    </xf>
    <xf numFmtId="2" fontId="4" fillId="0" borderId="11" xfId="0" applyNumberFormat="1" applyFont="1" applyBorder="1" applyAlignment="1">
      <alignment horizontal="center" vertical="top"/>
    </xf>
    <xf numFmtId="0" fontId="4" fillId="0" borderId="11" xfId="0" applyFont="1" applyBorder="1" applyAlignment="1">
      <alignment wrapText="1"/>
    </xf>
    <xf numFmtId="2" fontId="6" fillId="0" borderId="11" xfId="0" applyNumberFormat="1" applyFont="1" applyBorder="1" applyAlignment="1">
      <alignment horizontal="center" vertical="top"/>
    </xf>
    <xf numFmtId="0" fontId="3" fillId="0" borderId="9" xfId="0" applyFont="1" applyBorder="1" applyAlignment="1">
      <alignment vertical="top" wrapText="1"/>
    </xf>
    <xf numFmtId="2" fontId="13" fillId="0" borderId="11" xfId="0" applyNumberFormat="1" applyFont="1" applyBorder="1" applyAlignment="1">
      <alignment horizontal="center" vertical="top"/>
    </xf>
    <xf numFmtId="0" fontId="4" fillId="5" borderId="10" xfId="0" applyFont="1" applyFill="1" applyBorder="1" applyAlignment="1">
      <alignment wrapText="1"/>
    </xf>
    <xf numFmtId="0" fontId="5" fillId="0" borderId="10" xfId="0" applyFont="1" applyBorder="1" applyAlignment="1">
      <alignment wrapText="1"/>
    </xf>
    <xf numFmtId="0" fontId="3" fillId="0" borderId="10" xfId="0" applyFont="1" applyBorder="1" applyAlignment="1">
      <alignment horizontal="right" wrapText="1"/>
    </xf>
    <xf numFmtId="4" fontId="3" fillId="0" borderId="10" xfId="0" applyNumberFormat="1" applyFont="1" applyBorder="1" applyAlignment="1">
      <alignment horizontal="center" vertical="top" wrapText="1"/>
    </xf>
    <xf numFmtId="4" fontId="4" fillId="0" borderId="0" xfId="0" applyNumberFormat="1" applyFont="1"/>
    <xf numFmtId="0" fontId="4" fillId="0" borderId="0" xfId="0" applyFont="1" applyAlignment="1">
      <alignment wrapText="1"/>
    </xf>
    <xf numFmtId="0" fontId="4" fillId="0" borderId="0" xfId="0" applyFont="1"/>
    <xf numFmtId="0" fontId="3" fillId="0" borderId="0" xfId="0" applyFont="1" applyAlignment="1">
      <alignment horizontal="center"/>
    </xf>
    <xf numFmtId="0" fontId="6" fillId="0" borderId="0" xfId="0" applyFont="1"/>
    <xf numFmtId="0" fontId="7" fillId="2" borderId="1" xfId="0" applyFont="1" applyFill="1" applyBorder="1" applyAlignment="1">
      <alignment horizontal="left"/>
    </xf>
    <xf numFmtId="0" fontId="6" fillId="0" borderId="2" xfId="0" applyFont="1" applyBorder="1"/>
    <xf numFmtId="0" fontId="6" fillId="0" borderId="3" xfId="0" applyFont="1" applyBorder="1"/>
    <xf numFmtId="0" fontId="4" fillId="0" borderId="4" xfId="0" applyFont="1" applyBorder="1" applyAlignment="1">
      <alignment horizontal="center" vertical="center" wrapText="1"/>
    </xf>
    <xf numFmtId="0" fontId="6" fillId="0" borderId="8" xfId="0" applyFont="1" applyBorder="1"/>
    <xf numFmtId="0" fontId="6" fillId="0" borderId="9" xfId="0" applyFont="1" applyBorder="1"/>
    <xf numFmtId="0" fontId="4" fillId="5" borderId="4" xfId="0" applyFont="1" applyFill="1" applyBorder="1" applyAlignment="1">
      <alignment horizontal="center" vertical="center" wrapText="1"/>
    </xf>
    <xf numFmtId="0" fontId="6" fillId="5" borderId="8" xfId="0" applyFont="1" applyFill="1" applyBorder="1"/>
    <xf numFmtId="0" fontId="6" fillId="5" borderId="9" xfId="0" applyFont="1" applyFill="1" applyBorder="1"/>
    <xf numFmtId="0" fontId="4" fillId="0" borderId="5" xfId="0" applyFont="1" applyBorder="1" applyAlignment="1">
      <alignment horizontal="center" vertical="center" wrapText="1"/>
    </xf>
    <xf numFmtId="0" fontId="6" fillId="0" borderId="6" xfId="0" applyFont="1" applyBorder="1"/>
    <xf numFmtId="0" fontId="6" fillId="0" borderId="7" xfId="0" applyFont="1" applyBorder="1"/>
    <xf numFmtId="0" fontId="6" fillId="0" borderId="5" xfId="0" applyFont="1" applyBorder="1" applyAlignment="1">
      <alignment horizontal="left" vertical="top" wrapText="1"/>
    </xf>
    <xf numFmtId="0" fontId="8" fillId="0" borderId="5"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xf numFmtId="0" fontId="6" fillId="0" borderId="14" xfId="0" applyFont="1" applyBorder="1"/>
    <xf numFmtId="0" fontId="6" fillId="0" borderId="5" xfId="0" applyFont="1" applyBorder="1" applyAlignment="1">
      <alignment vertical="top" wrapText="1"/>
    </xf>
  </cellXfs>
  <cellStyles count="3">
    <cellStyle name="Įprastas" xfId="0" builtinId="0"/>
    <cellStyle name="Normal 2" xfId="1" xr:uid="{D5EDD062-6BDC-4DFC-89A7-8F2AF50EC2A5}"/>
    <cellStyle name="Normal 2 2" xfId="2" xr:uid="{99370F3A-6A42-4029-8698-B0AC0518D4DA}"/>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etra_AS\Desktop\Klaip&#279;dos%20regiono%20FZ_02-20.xlsx" TargetMode="External"/><Relationship Id="rId1" Type="http://schemas.openxmlformats.org/officeDocument/2006/relationships/externalLinkPath" Target="/Users/Pletra_AS/Desktop/Klaip&#279;dos%20regiono%20FZ_0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FZ"/>
      <sheetName val="Turizmo rinkodaros projektas"/>
    </sheetNames>
    <sheetDataSet>
      <sheetData sheetId="0">
        <row r="22">
          <cell r="I22">
            <v>200000</v>
          </cell>
        </row>
        <row r="79">
          <cell r="J79">
            <v>0</v>
          </cell>
        </row>
      </sheetData>
      <sheetData sheetId="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AYdwQhvVRRfEmpka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02"/>
  <sheetViews>
    <sheetView tabSelected="1" topLeftCell="A3" zoomScale="90" zoomScaleNormal="90" workbookViewId="0">
      <selection activeCell="I12" sqref="I12"/>
    </sheetView>
  </sheetViews>
  <sheetFormatPr defaultColWidth="14.44140625" defaultRowHeight="15" customHeight="1" x14ac:dyDescent="0.25"/>
  <cols>
    <col min="1" max="1" width="6.109375" style="1" customWidth="1"/>
    <col min="2" max="2" width="31.88671875" style="1" customWidth="1"/>
    <col min="3" max="3" width="52" style="1" customWidth="1"/>
    <col min="4" max="4" width="12.109375" style="1" customWidth="1"/>
    <col min="5" max="5" width="16.44140625" style="2" customWidth="1"/>
    <col min="6" max="7" width="12.109375" style="1" customWidth="1"/>
    <col min="8" max="8" width="19.109375" style="1" customWidth="1"/>
    <col min="9" max="9" width="17.88671875" style="1" bestFit="1" customWidth="1"/>
    <col min="10" max="10" width="18.88671875" style="3" customWidth="1"/>
    <col min="11" max="11" width="16.109375" style="1" bestFit="1" customWidth="1"/>
    <col min="12" max="14" width="12.109375" style="1" customWidth="1"/>
    <col min="15" max="15" width="15.5546875" style="1" customWidth="1"/>
    <col min="16" max="16" width="51.44140625" style="4" customWidth="1"/>
    <col min="17" max="26" width="8.88671875" style="1" customWidth="1"/>
    <col min="27" max="16384" width="14.44140625" style="1"/>
  </cols>
  <sheetData>
    <row r="1" spans="1:16" ht="57.75" customHeight="1" x14ac:dyDescent="0.25">
      <c r="M1" s="169" t="s">
        <v>135</v>
      </c>
      <c r="N1" s="170"/>
      <c r="O1" s="170"/>
    </row>
    <row r="2" spans="1:16" ht="29.25" customHeight="1" x14ac:dyDescent="0.25">
      <c r="A2" s="171" t="s">
        <v>151</v>
      </c>
      <c r="B2" s="172"/>
      <c r="C2" s="172"/>
      <c r="D2" s="172"/>
      <c r="E2" s="172"/>
      <c r="F2" s="172"/>
      <c r="G2" s="172"/>
      <c r="H2" s="172"/>
      <c r="I2" s="172"/>
      <c r="J2" s="172"/>
      <c r="K2" s="172"/>
      <c r="L2" s="172"/>
      <c r="M2" s="172"/>
      <c r="N2" s="172"/>
      <c r="O2" s="172"/>
    </row>
    <row r="3" spans="1:16" ht="13.5" customHeight="1" x14ac:dyDescent="0.3">
      <c r="A3" s="173"/>
      <c r="B3" s="174"/>
      <c r="C3" s="174"/>
      <c r="D3" s="174"/>
      <c r="E3" s="174"/>
      <c r="F3" s="174"/>
      <c r="G3" s="174"/>
      <c r="H3" s="174"/>
      <c r="I3" s="174"/>
      <c r="J3" s="174"/>
      <c r="K3" s="174"/>
      <c r="L3" s="174"/>
      <c r="M3" s="174"/>
      <c r="N3" s="174"/>
      <c r="O3" s="175"/>
    </row>
    <row r="4" spans="1:16" ht="13.2" customHeight="1" x14ac:dyDescent="0.25">
      <c r="A4" s="176" t="s">
        <v>0</v>
      </c>
      <c r="B4" s="176" t="s">
        <v>1</v>
      </c>
      <c r="C4" s="176" t="s">
        <v>2</v>
      </c>
      <c r="D4" s="176" t="s">
        <v>3</v>
      </c>
      <c r="E4" s="179" t="s">
        <v>4</v>
      </c>
      <c r="F4" s="182" t="s">
        <v>5</v>
      </c>
      <c r="G4" s="183"/>
      <c r="H4" s="182" t="s">
        <v>6</v>
      </c>
      <c r="I4" s="184"/>
      <c r="J4" s="184"/>
      <c r="K4" s="183"/>
      <c r="L4" s="182" t="s">
        <v>7</v>
      </c>
      <c r="M4" s="184"/>
      <c r="N4" s="183"/>
      <c r="O4" s="176" t="s">
        <v>8</v>
      </c>
    </row>
    <row r="5" spans="1:16" ht="13.5" customHeight="1" x14ac:dyDescent="0.25">
      <c r="A5" s="177"/>
      <c r="B5" s="177"/>
      <c r="C5" s="177"/>
      <c r="D5" s="177"/>
      <c r="E5" s="180"/>
      <c r="F5" s="176" t="s">
        <v>9</v>
      </c>
      <c r="G5" s="176" t="s">
        <v>10</v>
      </c>
      <c r="H5" s="176" t="s">
        <v>11</v>
      </c>
      <c r="I5" s="182" t="s">
        <v>12</v>
      </c>
      <c r="J5" s="184"/>
      <c r="K5" s="183"/>
      <c r="L5" s="176" t="s">
        <v>48</v>
      </c>
      <c r="M5" s="176" t="s">
        <v>13</v>
      </c>
      <c r="N5" s="176" t="s">
        <v>14</v>
      </c>
      <c r="O5" s="177"/>
    </row>
    <row r="6" spans="1:16" ht="55.2" x14ac:dyDescent="0.25">
      <c r="A6" s="178"/>
      <c r="B6" s="178"/>
      <c r="C6" s="178"/>
      <c r="D6" s="178"/>
      <c r="E6" s="181"/>
      <c r="F6" s="178"/>
      <c r="G6" s="178"/>
      <c r="H6" s="178"/>
      <c r="I6" s="5" t="s">
        <v>15</v>
      </c>
      <c r="J6" s="6" t="s">
        <v>16</v>
      </c>
      <c r="K6" s="5" t="s">
        <v>17</v>
      </c>
      <c r="L6" s="178"/>
      <c r="M6" s="178"/>
      <c r="N6" s="178"/>
      <c r="O6" s="178"/>
    </row>
    <row r="7" spans="1:16" ht="13.5" customHeight="1" x14ac:dyDescent="0.25">
      <c r="A7" s="7">
        <v>1</v>
      </c>
      <c r="B7" s="7">
        <v>2</v>
      </c>
      <c r="C7" s="7">
        <v>3</v>
      </c>
      <c r="D7" s="7">
        <v>4</v>
      </c>
      <c r="E7" s="8">
        <v>5</v>
      </c>
      <c r="F7" s="7">
        <v>6</v>
      </c>
      <c r="G7" s="7">
        <v>7</v>
      </c>
      <c r="H7" s="7">
        <v>8</v>
      </c>
      <c r="I7" s="7">
        <v>9</v>
      </c>
      <c r="J7" s="9">
        <v>10</v>
      </c>
      <c r="K7" s="7">
        <v>11</v>
      </c>
      <c r="L7" s="7">
        <v>12</v>
      </c>
      <c r="M7" s="7">
        <v>13</v>
      </c>
      <c r="N7" s="7">
        <v>14</v>
      </c>
      <c r="O7" s="7">
        <v>15</v>
      </c>
    </row>
    <row r="8" spans="1:16" ht="13.5" customHeight="1" x14ac:dyDescent="0.25">
      <c r="A8" s="186" t="s">
        <v>18</v>
      </c>
      <c r="B8" s="184"/>
      <c r="C8" s="184"/>
      <c r="D8" s="184"/>
      <c r="E8" s="184"/>
      <c r="F8" s="184"/>
      <c r="G8" s="184"/>
      <c r="H8" s="184"/>
      <c r="I8" s="184"/>
      <c r="J8" s="184"/>
      <c r="K8" s="184"/>
      <c r="L8" s="184"/>
      <c r="M8" s="184"/>
      <c r="N8" s="184"/>
      <c r="O8" s="183"/>
    </row>
    <row r="9" spans="1:16" ht="13.8" x14ac:dyDescent="0.25">
      <c r="A9" s="190" t="s">
        <v>55</v>
      </c>
      <c r="B9" s="184"/>
      <c r="C9" s="184"/>
      <c r="D9" s="184"/>
      <c r="E9" s="184"/>
      <c r="F9" s="184"/>
      <c r="G9" s="184"/>
      <c r="H9" s="184"/>
      <c r="I9" s="184"/>
      <c r="J9" s="184"/>
      <c r="K9" s="184"/>
      <c r="L9" s="184"/>
      <c r="M9" s="184"/>
      <c r="N9" s="184"/>
      <c r="O9" s="183"/>
    </row>
    <row r="10" spans="1:16" ht="13.5" customHeight="1" x14ac:dyDescent="0.25">
      <c r="A10" s="186" t="s">
        <v>19</v>
      </c>
      <c r="B10" s="184"/>
      <c r="C10" s="184"/>
      <c r="D10" s="184"/>
      <c r="E10" s="184"/>
      <c r="F10" s="184"/>
      <c r="G10" s="184"/>
      <c r="H10" s="184"/>
      <c r="I10" s="184"/>
      <c r="J10" s="184"/>
      <c r="K10" s="184"/>
      <c r="L10" s="184"/>
      <c r="M10" s="184"/>
      <c r="N10" s="184"/>
      <c r="O10" s="183"/>
    </row>
    <row r="11" spans="1:16" ht="15.9" customHeight="1" x14ac:dyDescent="0.25">
      <c r="A11" s="185" t="s">
        <v>57</v>
      </c>
      <c r="B11" s="184"/>
      <c r="C11" s="184"/>
      <c r="D11" s="184"/>
      <c r="E11" s="184"/>
      <c r="F11" s="184"/>
      <c r="G11" s="184"/>
      <c r="H11" s="184"/>
      <c r="I11" s="184"/>
      <c r="J11" s="184"/>
      <c r="K11" s="184"/>
      <c r="L11" s="184"/>
      <c r="M11" s="184"/>
      <c r="N11" s="184"/>
      <c r="O11" s="183"/>
    </row>
    <row r="12" spans="1:16" ht="216" customHeight="1" x14ac:dyDescent="0.25">
      <c r="A12" s="11" t="s">
        <v>56</v>
      </c>
      <c r="B12" s="11" t="s">
        <v>152</v>
      </c>
      <c r="C12" s="11" t="s">
        <v>109</v>
      </c>
      <c r="D12" s="6" t="s">
        <v>21</v>
      </c>
      <c r="E12" s="12" t="s">
        <v>134</v>
      </c>
      <c r="F12" s="6" t="s">
        <v>38</v>
      </c>
      <c r="G12" s="6" t="s">
        <v>31</v>
      </c>
      <c r="H12" s="13" t="s">
        <v>47</v>
      </c>
      <c r="I12" s="14" t="s">
        <v>47</v>
      </c>
      <c r="J12" s="14" t="s">
        <v>47</v>
      </c>
      <c r="K12" s="14" t="s">
        <v>47</v>
      </c>
      <c r="L12" s="15" t="s">
        <v>157</v>
      </c>
      <c r="M12" s="16">
        <v>0</v>
      </c>
      <c r="N12" s="16">
        <v>1</v>
      </c>
      <c r="O12" s="11" t="s">
        <v>47</v>
      </c>
      <c r="P12" s="17"/>
    </row>
    <row r="13" spans="1:16" ht="69" x14ac:dyDescent="0.25">
      <c r="A13" s="18"/>
      <c r="B13" s="19"/>
      <c r="C13" s="18"/>
      <c r="D13" s="6"/>
      <c r="E13" s="20"/>
      <c r="F13" s="21"/>
      <c r="G13" s="21"/>
      <c r="H13" s="13"/>
      <c r="I13" s="14"/>
      <c r="J13" s="14"/>
      <c r="K13" s="14"/>
      <c r="L13" s="15" t="s">
        <v>91</v>
      </c>
      <c r="M13" s="16">
        <v>0</v>
      </c>
      <c r="N13" s="16">
        <v>1</v>
      </c>
      <c r="O13" s="11" t="s">
        <v>47</v>
      </c>
    </row>
    <row r="14" spans="1:16" ht="331.2" x14ac:dyDescent="0.25">
      <c r="A14" s="11" t="s">
        <v>58</v>
      </c>
      <c r="B14" s="11" t="s">
        <v>59</v>
      </c>
      <c r="C14" s="11" t="s">
        <v>136</v>
      </c>
      <c r="D14" s="6" t="s">
        <v>20</v>
      </c>
      <c r="E14" s="12" t="s">
        <v>153</v>
      </c>
      <c r="F14" s="6" t="s">
        <v>116</v>
      </c>
      <c r="G14" s="6" t="s">
        <v>117</v>
      </c>
      <c r="H14" s="22">
        <f>I14+K14</f>
        <v>959330</v>
      </c>
      <c r="I14" s="22">
        <v>815430.5</v>
      </c>
      <c r="J14" s="22">
        <v>0</v>
      </c>
      <c r="K14" s="22">
        <v>143899.5</v>
      </c>
      <c r="L14" s="23" t="s">
        <v>83</v>
      </c>
      <c r="M14" s="6">
        <v>0</v>
      </c>
      <c r="N14" s="6">
        <v>1</v>
      </c>
      <c r="O14" s="11" t="s">
        <v>47</v>
      </c>
      <c r="P14" s="17"/>
    </row>
    <row r="15" spans="1:16" ht="82.8" x14ac:dyDescent="0.25">
      <c r="A15" s="18"/>
      <c r="B15" s="18"/>
      <c r="C15" s="18"/>
      <c r="D15" s="6"/>
      <c r="E15" s="20"/>
      <c r="F15" s="21"/>
      <c r="G15" s="21"/>
      <c r="H15" s="24"/>
      <c r="I15" s="24"/>
      <c r="J15" s="14"/>
      <c r="K15" s="24"/>
      <c r="L15" s="23" t="s">
        <v>85</v>
      </c>
      <c r="M15" s="6">
        <v>0</v>
      </c>
      <c r="N15" s="25">
        <v>4000000</v>
      </c>
      <c r="O15" s="11" t="s">
        <v>47</v>
      </c>
    </row>
    <row r="16" spans="1:16" ht="69" x14ac:dyDescent="0.25">
      <c r="A16" s="26" t="s">
        <v>22</v>
      </c>
      <c r="B16" s="26" t="s">
        <v>97</v>
      </c>
      <c r="C16" s="11" t="s">
        <v>126</v>
      </c>
      <c r="D16" s="16" t="s">
        <v>20</v>
      </c>
      <c r="E16" s="27" t="s">
        <v>23</v>
      </c>
      <c r="F16" s="6" t="s">
        <v>41</v>
      </c>
      <c r="G16" s="16" t="s">
        <v>24</v>
      </c>
      <c r="H16" s="14">
        <f>I16+K16</f>
        <v>1325285.4099999999</v>
      </c>
      <c r="I16" s="28">
        <v>1126491.8999999999</v>
      </c>
      <c r="J16" s="22">
        <v>0</v>
      </c>
      <c r="K16" s="14">
        <v>198793.51</v>
      </c>
      <c r="L16" s="23" t="s">
        <v>83</v>
      </c>
      <c r="M16" s="6">
        <v>0</v>
      </c>
      <c r="N16" s="6">
        <v>1</v>
      </c>
      <c r="O16" s="11" t="s">
        <v>47</v>
      </c>
      <c r="P16" s="17"/>
    </row>
    <row r="17" spans="1:16" ht="193.2" x14ac:dyDescent="0.25">
      <c r="A17" s="26"/>
      <c r="B17" s="26"/>
      <c r="C17" s="29"/>
      <c r="D17" s="16"/>
      <c r="E17" s="27"/>
      <c r="F17" s="16"/>
      <c r="G17" s="16"/>
      <c r="H17" s="14"/>
      <c r="I17" s="28"/>
      <c r="J17" s="22"/>
      <c r="K17" s="14"/>
      <c r="L17" s="23" t="s">
        <v>84</v>
      </c>
      <c r="M17" s="22">
        <v>0</v>
      </c>
      <c r="N17" s="22">
        <v>133.9</v>
      </c>
      <c r="O17" s="11" t="s">
        <v>47</v>
      </c>
    </row>
    <row r="18" spans="1:16" ht="82.8" x14ac:dyDescent="0.25">
      <c r="A18" s="26"/>
      <c r="B18" s="26"/>
      <c r="C18" s="29"/>
      <c r="D18" s="16"/>
      <c r="E18" s="27"/>
      <c r="F18" s="16"/>
      <c r="G18" s="16"/>
      <c r="H18" s="14"/>
      <c r="I18" s="28"/>
      <c r="J18" s="24"/>
      <c r="K18" s="14"/>
      <c r="L18" s="30" t="s">
        <v>85</v>
      </c>
      <c r="M18" s="6">
        <v>0</v>
      </c>
      <c r="N18" s="25">
        <v>11800</v>
      </c>
      <c r="O18" s="11" t="s">
        <v>47</v>
      </c>
      <c r="P18" s="17"/>
    </row>
    <row r="19" spans="1:16" ht="82.8" x14ac:dyDescent="0.25">
      <c r="A19" s="26" t="s">
        <v>60</v>
      </c>
      <c r="B19" s="26" t="s">
        <v>102</v>
      </c>
      <c r="C19" s="26" t="s">
        <v>103</v>
      </c>
      <c r="D19" s="6" t="s">
        <v>20</v>
      </c>
      <c r="E19" s="12" t="s">
        <v>25</v>
      </c>
      <c r="F19" s="6" t="s">
        <v>39</v>
      </c>
      <c r="G19" s="6" t="s">
        <v>40</v>
      </c>
      <c r="H19" s="22">
        <f>I19+K19</f>
        <v>352941.18</v>
      </c>
      <c r="I19" s="22">
        <v>300000</v>
      </c>
      <c r="J19" s="31">
        <v>0</v>
      </c>
      <c r="K19" s="22">
        <v>52941.18</v>
      </c>
      <c r="L19" s="23" t="s">
        <v>83</v>
      </c>
      <c r="M19" s="6">
        <v>0</v>
      </c>
      <c r="N19" s="6">
        <v>1</v>
      </c>
      <c r="O19" s="11" t="s">
        <v>47</v>
      </c>
      <c r="P19" s="17"/>
    </row>
    <row r="20" spans="1:16" ht="82.8" x14ac:dyDescent="0.25">
      <c r="A20" s="26"/>
      <c r="B20" s="26"/>
      <c r="C20" s="26"/>
      <c r="D20" s="16"/>
      <c r="E20" s="27"/>
      <c r="F20" s="16"/>
      <c r="G20" s="16"/>
      <c r="H20" s="14"/>
      <c r="I20" s="14"/>
      <c r="J20" s="31"/>
      <c r="K20" s="14"/>
      <c r="L20" s="30" t="s">
        <v>85</v>
      </c>
      <c r="M20" s="6">
        <v>0</v>
      </c>
      <c r="N20" s="25">
        <v>11640</v>
      </c>
      <c r="O20" s="11" t="s">
        <v>47</v>
      </c>
      <c r="P20" s="17"/>
    </row>
    <row r="21" spans="1:16" ht="96.6" x14ac:dyDescent="0.25">
      <c r="A21" s="26" t="s">
        <v>61</v>
      </c>
      <c r="B21" s="11" t="s">
        <v>98</v>
      </c>
      <c r="C21" s="11" t="s">
        <v>111</v>
      </c>
      <c r="D21" s="16" t="s">
        <v>20</v>
      </c>
      <c r="E21" s="32" t="s">
        <v>26</v>
      </c>
      <c r="F21" s="16" t="s">
        <v>27</v>
      </c>
      <c r="G21" s="16" t="s">
        <v>28</v>
      </c>
      <c r="H21" s="22">
        <f>I21+K21</f>
        <v>132600.34</v>
      </c>
      <c r="I21" s="22">
        <v>112010.29</v>
      </c>
      <c r="J21" s="22">
        <v>0</v>
      </c>
      <c r="K21" s="22">
        <v>20590.05</v>
      </c>
      <c r="L21" s="23" t="s">
        <v>83</v>
      </c>
      <c r="M21" s="6">
        <v>0</v>
      </c>
      <c r="N21" s="6">
        <v>1</v>
      </c>
      <c r="O21" s="11" t="s">
        <v>47</v>
      </c>
      <c r="P21" s="17"/>
    </row>
    <row r="22" spans="1:16" ht="82.8" x14ac:dyDescent="0.25">
      <c r="A22" s="26"/>
      <c r="B22" s="26"/>
      <c r="C22" s="26"/>
      <c r="D22" s="21"/>
      <c r="E22" s="20"/>
      <c r="F22" s="21"/>
      <c r="G22" s="21"/>
      <c r="H22" s="21"/>
      <c r="I22" s="21"/>
      <c r="J22" s="21"/>
      <c r="K22" s="21"/>
      <c r="L22" s="30" t="s">
        <v>85</v>
      </c>
      <c r="M22" s="6">
        <v>0</v>
      </c>
      <c r="N22" s="25">
        <v>180000</v>
      </c>
      <c r="O22" s="11" t="s">
        <v>47</v>
      </c>
    </row>
    <row r="23" spans="1:16" ht="66.599999999999994" customHeight="1" x14ac:dyDescent="0.25">
      <c r="A23" s="26" t="s">
        <v>62</v>
      </c>
      <c r="B23" s="11" t="s">
        <v>99</v>
      </c>
      <c r="C23" s="11" t="s">
        <v>137</v>
      </c>
      <c r="D23" s="16" t="s">
        <v>20</v>
      </c>
      <c r="E23" s="27" t="s">
        <v>29</v>
      </c>
      <c r="F23" s="33" t="s">
        <v>49</v>
      </c>
      <c r="G23" s="33" t="s">
        <v>37</v>
      </c>
      <c r="H23" s="34">
        <f>I23+K23</f>
        <v>235295</v>
      </c>
      <c r="I23" s="35">
        <v>200000</v>
      </c>
      <c r="J23" s="35">
        <v>0</v>
      </c>
      <c r="K23" s="35">
        <v>35295</v>
      </c>
      <c r="L23" s="23" t="s">
        <v>83</v>
      </c>
      <c r="M23" s="36">
        <v>0</v>
      </c>
      <c r="N23" s="36">
        <v>1</v>
      </c>
      <c r="O23" s="11" t="s">
        <v>47</v>
      </c>
      <c r="P23" s="17"/>
    </row>
    <row r="24" spans="1:16" ht="82.8" x14ac:dyDescent="0.25">
      <c r="A24" s="26"/>
      <c r="B24" s="26"/>
      <c r="C24" s="11"/>
      <c r="D24" s="16"/>
      <c r="E24" s="37"/>
      <c r="F24" s="38"/>
      <c r="G24" s="38"/>
      <c r="H24" s="39"/>
      <c r="I24" s="39"/>
      <c r="J24" s="40"/>
      <c r="K24" s="39"/>
      <c r="L24" s="30" t="s">
        <v>85</v>
      </c>
      <c r="M24" s="41">
        <v>0</v>
      </c>
      <c r="N24" s="42">
        <v>80000</v>
      </c>
      <c r="O24" s="11" t="s">
        <v>47</v>
      </c>
      <c r="P24" s="17"/>
    </row>
    <row r="25" spans="1:16" ht="84" customHeight="1" x14ac:dyDescent="0.25">
      <c r="A25" s="26" t="s">
        <v>63</v>
      </c>
      <c r="B25" s="11" t="s">
        <v>100</v>
      </c>
      <c r="C25" s="43" t="s">
        <v>114</v>
      </c>
      <c r="D25" s="33" t="s">
        <v>20</v>
      </c>
      <c r="E25" s="44" t="s">
        <v>30</v>
      </c>
      <c r="F25" s="45" t="s">
        <v>31</v>
      </c>
      <c r="G25" s="46" t="s">
        <v>40</v>
      </c>
      <c r="H25" s="47">
        <f>I25+K25</f>
        <v>12518096.93</v>
      </c>
      <c r="I25" s="47">
        <v>10640382.24</v>
      </c>
      <c r="J25" s="47">
        <v>0</v>
      </c>
      <c r="K25" s="48">
        <v>1877714.69</v>
      </c>
      <c r="L25" s="23" t="s">
        <v>83</v>
      </c>
      <c r="M25" s="36">
        <v>0</v>
      </c>
      <c r="N25" s="36">
        <v>1</v>
      </c>
      <c r="O25" s="11" t="s">
        <v>47</v>
      </c>
      <c r="P25" s="17"/>
    </row>
    <row r="26" spans="1:16" ht="193.2" x14ac:dyDescent="0.25">
      <c r="A26" s="26"/>
      <c r="B26" s="10"/>
      <c r="C26" s="49"/>
      <c r="D26" s="38"/>
      <c r="E26" s="50"/>
      <c r="F26" s="38"/>
      <c r="G26" s="36"/>
      <c r="H26" s="40"/>
      <c r="I26" s="40"/>
      <c r="J26" s="47"/>
      <c r="K26" s="47"/>
      <c r="L26" s="23" t="s">
        <v>84</v>
      </c>
      <c r="M26" s="22">
        <v>0</v>
      </c>
      <c r="N26" s="51">
        <v>640</v>
      </c>
      <c r="O26" s="11" t="s">
        <v>47</v>
      </c>
      <c r="P26" s="17"/>
    </row>
    <row r="27" spans="1:16" ht="82.8" x14ac:dyDescent="0.25">
      <c r="A27" s="26"/>
      <c r="B27" s="26"/>
      <c r="C27" s="52"/>
      <c r="D27" s="53"/>
      <c r="E27" s="54"/>
      <c r="F27" s="53"/>
      <c r="G27" s="55"/>
      <c r="H27" s="56"/>
      <c r="I27" s="56"/>
      <c r="J27" s="40"/>
      <c r="K27" s="57"/>
      <c r="L27" s="30" t="s">
        <v>85</v>
      </c>
      <c r="M27" s="36">
        <v>0</v>
      </c>
      <c r="N27" s="58">
        <v>20000</v>
      </c>
      <c r="O27" s="11" t="s">
        <v>47</v>
      </c>
    </row>
    <row r="28" spans="1:16" ht="13.8" x14ac:dyDescent="0.25">
      <c r="A28" s="26"/>
      <c r="B28" s="26"/>
      <c r="C28" s="26"/>
      <c r="D28" s="59"/>
      <c r="E28" s="60"/>
      <c r="F28" s="61"/>
      <c r="G28" s="62"/>
      <c r="H28" s="63">
        <f>SUM(H14:H27)</f>
        <v>15523548.859999999</v>
      </c>
      <c r="I28" s="63">
        <f>SUM(I14:I27)</f>
        <v>13194314.93</v>
      </c>
      <c r="J28" s="63">
        <f>SUM(J14:J27)</f>
        <v>0</v>
      </c>
      <c r="K28" s="63">
        <f>SUM(K14:K27)</f>
        <v>2329233.9299999997</v>
      </c>
      <c r="L28" s="64"/>
      <c r="M28" s="65"/>
      <c r="N28" s="65"/>
      <c r="O28" s="65"/>
      <c r="P28" s="66"/>
    </row>
    <row r="29" spans="1:16" ht="13.5" customHeight="1" x14ac:dyDescent="0.25">
      <c r="A29" s="186" t="s">
        <v>32</v>
      </c>
      <c r="B29" s="184"/>
      <c r="C29" s="184"/>
      <c r="D29" s="184"/>
      <c r="E29" s="184"/>
      <c r="F29" s="184"/>
      <c r="G29" s="184"/>
      <c r="H29" s="184"/>
      <c r="I29" s="184"/>
      <c r="J29" s="184"/>
      <c r="K29" s="184"/>
      <c r="L29" s="184"/>
      <c r="M29" s="184"/>
      <c r="N29" s="184"/>
      <c r="O29" s="183"/>
    </row>
    <row r="30" spans="1:16" ht="13.5" customHeight="1" x14ac:dyDescent="0.25">
      <c r="A30" s="185" t="s">
        <v>65</v>
      </c>
      <c r="B30" s="184"/>
      <c r="C30" s="184"/>
      <c r="D30" s="184"/>
      <c r="E30" s="184"/>
      <c r="F30" s="184"/>
      <c r="G30" s="184"/>
      <c r="H30" s="184"/>
      <c r="I30" s="184"/>
      <c r="J30" s="184"/>
      <c r="K30" s="184"/>
      <c r="L30" s="184"/>
      <c r="M30" s="184"/>
      <c r="N30" s="184"/>
      <c r="O30" s="183"/>
    </row>
    <row r="31" spans="1:16" s="2" customFormat="1" ht="207" x14ac:dyDescent="0.25">
      <c r="A31" s="67" t="s">
        <v>64</v>
      </c>
      <c r="B31" s="67" t="s">
        <v>138</v>
      </c>
      <c r="C31" s="68" t="s">
        <v>139</v>
      </c>
      <c r="D31" s="69" t="s">
        <v>21</v>
      </c>
      <c r="E31" s="69" t="s">
        <v>134</v>
      </c>
      <c r="F31" s="6" t="s">
        <v>38</v>
      </c>
      <c r="G31" s="27" t="s">
        <v>31</v>
      </c>
      <c r="H31" s="13" t="s">
        <v>47</v>
      </c>
      <c r="I31" s="14" t="s">
        <v>47</v>
      </c>
      <c r="J31" s="14" t="s">
        <v>47</v>
      </c>
      <c r="K31" s="14" t="s">
        <v>47</v>
      </c>
      <c r="L31" s="23" t="s">
        <v>92</v>
      </c>
      <c r="M31" s="16">
        <v>0</v>
      </c>
      <c r="N31" s="16">
        <v>1</v>
      </c>
      <c r="O31" s="11" t="s">
        <v>47</v>
      </c>
      <c r="P31" s="17"/>
    </row>
    <row r="32" spans="1:16" s="2" customFormat="1" ht="69" x14ac:dyDescent="0.25">
      <c r="A32" s="67"/>
      <c r="B32" s="70"/>
      <c r="C32" s="70"/>
      <c r="D32" s="71"/>
      <c r="E32" s="72"/>
      <c r="F32" s="21"/>
      <c r="G32" s="21"/>
      <c r="H32" s="13"/>
      <c r="I32" s="14"/>
      <c r="J32" s="14"/>
      <c r="K32" s="14"/>
      <c r="L32" s="15" t="s">
        <v>91</v>
      </c>
      <c r="M32" s="16">
        <v>0</v>
      </c>
      <c r="N32" s="16">
        <v>1</v>
      </c>
      <c r="O32" s="11" t="s">
        <v>47</v>
      </c>
      <c r="P32" s="73"/>
    </row>
    <row r="33" spans="1:16" ht="234.6" x14ac:dyDescent="0.25">
      <c r="A33" s="26" t="s">
        <v>66</v>
      </c>
      <c r="B33" s="74" t="s">
        <v>50</v>
      </c>
      <c r="C33" s="75" t="s">
        <v>140</v>
      </c>
      <c r="D33" s="76" t="s">
        <v>20</v>
      </c>
      <c r="E33" s="27" t="s">
        <v>26</v>
      </c>
      <c r="F33" s="16" t="s">
        <v>49</v>
      </c>
      <c r="G33" s="12" t="s">
        <v>35</v>
      </c>
      <c r="H33" s="22">
        <f>SUM(I33:K33)</f>
        <v>5380500</v>
      </c>
      <c r="I33" s="22">
        <v>4573400</v>
      </c>
      <c r="J33" s="22">
        <v>0</v>
      </c>
      <c r="K33" s="22">
        <v>807100</v>
      </c>
      <c r="L33" s="23" t="s">
        <v>83</v>
      </c>
      <c r="M33" s="36">
        <v>0</v>
      </c>
      <c r="N33" s="36">
        <v>1</v>
      </c>
      <c r="O33" s="11" t="s">
        <v>47</v>
      </c>
      <c r="P33" s="17"/>
    </row>
    <row r="34" spans="1:16" ht="110.4" x14ac:dyDescent="0.25">
      <c r="A34" s="26"/>
      <c r="B34" s="26"/>
      <c r="C34" s="77"/>
      <c r="D34" s="16"/>
      <c r="E34" s="78"/>
      <c r="F34" s="21"/>
      <c r="G34" s="21"/>
      <c r="H34" s="24"/>
      <c r="I34" s="24"/>
      <c r="J34" s="22"/>
      <c r="K34" s="24"/>
      <c r="L34" s="79" t="s">
        <v>86</v>
      </c>
      <c r="M34" s="40">
        <v>0</v>
      </c>
      <c r="N34" s="80">
        <v>8.6</v>
      </c>
      <c r="O34" s="11" t="s">
        <v>47</v>
      </c>
    </row>
    <row r="35" spans="1:16" ht="151.80000000000001" x14ac:dyDescent="0.25">
      <c r="A35" s="26" t="s">
        <v>67</v>
      </c>
      <c r="B35" s="11" t="s">
        <v>90</v>
      </c>
      <c r="C35" s="11" t="s">
        <v>141</v>
      </c>
      <c r="D35" s="16" t="s">
        <v>20</v>
      </c>
      <c r="E35" s="27" t="s">
        <v>25</v>
      </c>
      <c r="F35" s="16" t="s">
        <v>41</v>
      </c>
      <c r="G35" s="16" t="s">
        <v>42</v>
      </c>
      <c r="H35" s="14">
        <f>SUM(I35:K35)</f>
        <v>2875756.7199999997</v>
      </c>
      <c r="I35" s="22">
        <v>2444393.21</v>
      </c>
      <c r="J35" s="22">
        <v>0</v>
      </c>
      <c r="K35" s="22">
        <v>431363.51</v>
      </c>
      <c r="L35" s="23" t="s">
        <v>83</v>
      </c>
      <c r="M35" s="36">
        <v>0</v>
      </c>
      <c r="N35" s="36">
        <v>1</v>
      </c>
      <c r="O35" s="11" t="s">
        <v>47</v>
      </c>
      <c r="P35" s="17"/>
    </row>
    <row r="36" spans="1:16" ht="110.4" x14ac:dyDescent="0.25">
      <c r="A36" s="26"/>
      <c r="B36" s="26"/>
      <c r="C36" s="26"/>
      <c r="D36" s="16"/>
      <c r="E36" s="27"/>
      <c r="F36" s="16"/>
      <c r="G36" s="16"/>
      <c r="H36" s="14"/>
      <c r="I36" s="14"/>
      <c r="J36" s="22"/>
      <c r="K36" s="14"/>
      <c r="L36" s="79" t="s">
        <v>86</v>
      </c>
      <c r="M36" s="64">
        <v>0</v>
      </c>
      <c r="N36" s="6">
        <v>22.15</v>
      </c>
      <c r="O36" s="11" t="s">
        <v>47</v>
      </c>
    </row>
    <row r="37" spans="1:16" ht="69" x14ac:dyDescent="0.25">
      <c r="A37" s="26" t="s">
        <v>127</v>
      </c>
      <c r="B37" s="26" t="s">
        <v>132</v>
      </c>
      <c r="C37" s="78" t="s">
        <v>142</v>
      </c>
      <c r="D37" s="16" t="s">
        <v>20</v>
      </c>
      <c r="E37" s="69" t="s">
        <v>26</v>
      </c>
      <c r="F37" s="27" t="s">
        <v>36</v>
      </c>
      <c r="G37" s="27" t="s">
        <v>131</v>
      </c>
      <c r="H37" s="14">
        <f>I37+K37</f>
        <v>1000000</v>
      </c>
      <c r="I37" s="81">
        <v>850000</v>
      </c>
      <c r="J37" s="82">
        <v>0</v>
      </c>
      <c r="K37" s="81">
        <v>150000</v>
      </c>
      <c r="L37" s="23" t="s">
        <v>83</v>
      </c>
      <c r="M37" s="36">
        <v>0</v>
      </c>
      <c r="N37" s="36">
        <v>1</v>
      </c>
      <c r="O37" s="11" t="s">
        <v>47</v>
      </c>
    </row>
    <row r="38" spans="1:16" ht="82.8" x14ac:dyDescent="0.25">
      <c r="A38" s="26"/>
      <c r="B38" s="26"/>
      <c r="C38" s="26"/>
      <c r="D38" s="16"/>
      <c r="E38" s="27"/>
      <c r="F38" s="16"/>
      <c r="G38" s="16"/>
      <c r="H38" s="14"/>
      <c r="I38" s="14"/>
      <c r="J38" s="22"/>
      <c r="K38" s="14"/>
      <c r="L38" s="23" t="s">
        <v>85</v>
      </c>
      <c r="M38" s="36">
        <v>0</v>
      </c>
      <c r="N38" s="6">
        <v>6000</v>
      </c>
      <c r="O38" s="11" t="s">
        <v>47</v>
      </c>
    </row>
    <row r="39" spans="1:16" s="88" customFormat="1" ht="13.5" customHeight="1" x14ac:dyDescent="0.25">
      <c r="A39" s="18"/>
      <c r="B39" s="83"/>
      <c r="C39" s="83"/>
      <c r="D39" s="83"/>
      <c r="E39" s="84"/>
      <c r="F39" s="83"/>
      <c r="G39" s="85"/>
      <c r="H39" s="86">
        <f>SUM(H33:H38)</f>
        <v>9256256.7199999988</v>
      </c>
      <c r="I39" s="86">
        <f>SUM(I33:I38)</f>
        <v>7867793.21</v>
      </c>
      <c r="J39" s="86">
        <f t="shared" ref="J39:K39" si="0">SUM(J33:J38)</f>
        <v>0</v>
      </c>
      <c r="K39" s="86">
        <f t="shared" si="0"/>
        <v>1388463.51</v>
      </c>
      <c r="L39" s="87"/>
      <c r="M39" s="83"/>
      <c r="N39" s="83"/>
      <c r="O39" s="83"/>
      <c r="P39" s="66"/>
    </row>
    <row r="40" spans="1:16" ht="13.5" customHeight="1" x14ac:dyDescent="0.25">
      <c r="A40" s="186" t="s">
        <v>68</v>
      </c>
      <c r="B40" s="184"/>
      <c r="C40" s="184"/>
      <c r="D40" s="184"/>
      <c r="E40" s="184"/>
      <c r="F40" s="184"/>
      <c r="G40" s="184"/>
      <c r="H40" s="184"/>
      <c r="I40" s="184"/>
      <c r="J40" s="184"/>
      <c r="K40" s="184"/>
      <c r="L40" s="184"/>
      <c r="M40" s="184"/>
      <c r="N40" s="184"/>
      <c r="O40" s="183"/>
    </row>
    <row r="41" spans="1:16" ht="13.5" customHeight="1" x14ac:dyDescent="0.25">
      <c r="A41" s="187" t="s">
        <v>122</v>
      </c>
      <c r="B41" s="188"/>
      <c r="C41" s="188"/>
      <c r="D41" s="188"/>
      <c r="E41" s="188"/>
      <c r="F41" s="188"/>
      <c r="G41" s="188"/>
      <c r="H41" s="188"/>
      <c r="I41" s="188"/>
      <c r="J41" s="188"/>
      <c r="K41" s="188"/>
      <c r="L41" s="188"/>
      <c r="M41" s="188"/>
      <c r="N41" s="188"/>
      <c r="O41" s="189"/>
    </row>
    <row r="42" spans="1:16" ht="222" customHeight="1" x14ac:dyDescent="0.25">
      <c r="A42" s="89" t="s">
        <v>69</v>
      </c>
      <c r="B42" s="75" t="s">
        <v>118</v>
      </c>
      <c r="C42" s="68" t="s">
        <v>143</v>
      </c>
      <c r="D42" s="36" t="s">
        <v>21</v>
      </c>
      <c r="E42" s="12" t="s">
        <v>156</v>
      </c>
      <c r="F42" s="6" t="s">
        <v>38</v>
      </c>
      <c r="G42" s="6" t="s">
        <v>31</v>
      </c>
      <c r="H42" s="13" t="s">
        <v>47</v>
      </c>
      <c r="I42" s="14" t="s">
        <v>47</v>
      </c>
      <c r="J42" s="14" t="s">
        <v>47</v>
      </c>
      <c r="K42" s="14" t="s">
        <v>47</v>
      </c>
      <c r="L42" s="23" t="s">
        <v>92</v>
      </c>
      <c r="M42" s="16">
        <v>0</v>
      </c>
      <c r="N42" s="16">
        <v>1</v>
      </c>
      <c r="O42" s="11" t="s">
        <v>47</v>
      </c>
      <c r="P42" s="17"/>
    </row>
    <row r="43" spans="1:16" ht="69" x14ac:dyDescent="0.25">
      <c r="A43" s="89"/>
      <c r="C43" s="90"/>
      <c r="D43" s="91"/>
      <c r="E43" s="20"/>
      <c r="F43" s="21"/>
      <c r="G43" s="21"/>
      <c r="H43" s="13"/>
      <c r="I43" s="14"/>
      <c r="J43" s="14"/>
      <c r="K43" s="14"/>
      <c r="L43" s="15" t="s">
        <v>91</v>
      </c>
      <c r="M43" s="16">
        <v>0</v>
      </c>
      <c r="N43" s="16">
        <v>1</v>
      </c>
      <c r="O43" s="11" t="s">
        <v>47</v>
      </c>
    </row>
    <row r="44" spans="1:16" ht="96.6" x14ac:dyDescent="0.25">
      <c r="A44" s="89" t="s">
        <v>71</v>
      </c>
      <c r="B44" s="75" t="s">
        <v>119</v>
      </c>
      <c r="C44" s="49" t="s">
        <v>108</v>
      </c>
      <c r="D44" s="36" t="s">
        <v>21</v>
      </c>
      <c r="E44" s="12" t="s">
        <v>155</v>
      </c>
      <c r="F44" s="6" t="s">
        <v>41</v>
      </c>
      <c r="G44" s="6" t="s">
        <v>31</v>
      </c>
      <c r="H44" s="13" t="s">
        <v>47</v>
      </c>
      <c r="I44" s="14" t="s">
        <v>47</v>
      </c>
      <c r="J44" s="14" t="s">
        <v>47</v>
      </c>
      <c r="K44" s="14" t="s">
        <v>47</v>
      </c>
      <c r="L44" s="23" t="s">
        <v>93</v>
      </c>
      <c r="M44" s="16">
        <v>0</v>
      </c>
      <c r="N44" s="16">
        <v>1</v>
      </c>
      <c r="O44" s="11" t="s">
        <v>47</v>
      </c>
      <c r="P44" s="17"/>
    </row>
    <row r="45" spans="1:16" ht="69" x14ac:dyDescent="0.25">
      <c r="A45" s="89"/>
      <c r="B45" s="90"/>
      <c r="C45" s="90"/>
      <c r="D45" s="91"/>
      <c r="E45" s="20"/>
      <c r="F45" s="21"/>
      <c r="G45" s="21"/>
      <c r="H45" s="13"/>
      <c r="I45" s="14"/>
      <c r="J45" s="14"/>
      <c r="K45" s="14"/>
      <c r="L45" s="92" t="s">
        <v>91</v>
      </c>
      <c r="M45" s="33">
        <v>0</v>
      </c>
      <c r="N45" s="33">
        <v>1</v>
      </c>
      <c r="O45" s="11" t="s">
        <v>47</v>
      </c>
    </row>
    <row r="46" spans="1:16" ht="336.6" customHeight="1" x14ac:dyDescent="0.25">
      <c r="A46" s="89" t="s">
        <v>72</v>
      </c>
      <c r="B46" s="75" t="s">
        <v>70</v>
      </c>
      <c r="C46" s="93" t="s">
        <v>133</v>
      </c>
      <c r="D46" s="36" t="s">
        <v>20</v>
      </c>
      <c r="E46" s="94" t="s">
        <v>154</v>
      </c>
      <c r="F46" s="36" t="s">
        <v>121</v>
      </c>
      <c r="G46" s="36" t="s">
        <v>37</v>
      </c>
      <c r="H46" s="40">
        <f>I46+K46</f>
        <v>200000</v>
      </c>
      <c r="I46" s="40">
        <v>170000</v>
      </c>
      <c r="J46" s="22">
        <v>0</v>
      </c>
      <c r="K46" s="40">
        <v>30000</v>
      </c>
      <c r="L46" s="23" t="s">
        <v>83</v>
      </c>
      <c r="M46" s="33">
        <v>0</v>
      </c>
      <c r="N46" s="33">
        <v>1</v>
      </c>
      <c r="O46" s="11" t="s">
        <v>47</v>
      </c>
      <c r="P46" s="17"/>
    </row>
    <row r="47" spans="1:16" ht="82.8" x14ac:dyDescent="0.25">
      <c r="A47" s="95"/>
      <c r="B47" s="90"/>
      <c r="C47" s="96"/>
      <c r="D47" s="97"/>
      <c r="E47" s="98"/>
      <c r="F47" s="91"/>
      <c r="G47" s="91"/>
      <c r="H47" s="91"/>
      <c r="I47" s="91"/>
      <c r="J47" s="91"/>
      <c r="K47" s="99"/>
      <c r="L47" s="23" t="s">
        <v>85</v>
      </c>
      <c r="M47" s="38">
        <v>0</v>
      </c>
      <c r="N47" s="36">
        <v>883980</v>
      </c>
      <c r="O47" s="100" t="s">
        <v>47</v>
      </c>
    </row>
    <row r="48" spans="1:16" ht="165.6" customHeight="1" x14ac:dyDescent="0.25">
      <c r="A48" s="101" t="s">
        <v>73</v>
      </c>
      <c r="B48" s="102" t="s">
        <v>110</v>
      </c>
      <c r="C48" s="75" t="s">
        <v>144</v>
      </c>
      <c r="D48" s="38" t="s">
        <v>20</v>
      </c>
      <c r="E48" s="50" t="s">
        <v>25</v>
      </c>
      <c r="F48" s="38" t="s">
        <v>39</v>
      </c>
      <c r="G48" s="38" t="s">
        <v>40</v>
      </c>
      <c r="H48" s="39">
        <f>SUM(I48:K48)</f>
        <v>5832505</v>
      </c>
      <c r="I48" s="39">
        <v>4957629</v>
      </c>
      <c r="J48" s="40">
        <v>0</v>
      </c>
      <c r="K48" s="39">
        <v>874876</v>
      </c>
      <c r="L48" s="23" t="s">
        <v>83</v>
      </c>
      <c r="M48" s="33">
        <v>0</v>
      </c>
      <c r="N48" s="33">
        <v>1</v>
      </c>
      <c r="O48" s="100" t="s">
        <v>47</v>
      </c>
      <c r="P48" s="17"/>
    </row>
    <row r="49" spans="1:16" ht="55.2" x14ac:dyDescent="0.25">
      <c r="A49" s="103"/>
      <c r="B49" s="104"/>
      <c r="C49" s="90"/>
      <c r="D49" s="38"/>
      <c r="E49" s="50"/>
      <c r="F49" s="38"/>
      <c r="G49" s="38"/>
      <c r="H49" s="39"/>
      <c r="I49" s="39"/>
      <c r="J49" s="105"/>
      <c r="K49" s="106"/>
      <c r="L49" s="102" t="s">
        <v>87</v>
      </c>
      <c r="M49" s="36">
        <v>0</v>
      </c>
      <c r="N49" s="40">
        <v>189799</v>
      </c>
      <c r="O49" s="100" t="s">
        <v>47</v>
      </c>
    </row>
    <row r="50" spans="1:16" ht="110.4" x14ac:dyDescent="0.25">
      <c r="A50" s="107"/>
      <c r="B50" s="108"/>
      <c r="C50" s="109"/>
      <c r="D50" s="53"/>
      <c r="E50" s="110"/>
      <c r="F50" s="53"/>
      <c r="G50" s="53"/>
      <c r="H50" s="111"/>
      <c r="I50" s="106"/>
      <c r="J50" s="112"/>
      <c r="K50" s="106"/>
      <c r="L50" s="79" t="s">
        <v>86</v>
      </c>
      <c r="M50" s="64">
        <v>0</v>
      </c>
      <c r="N50" s="64">
        <v>18.98</v>
      </c>
      <c r="O50" s="100" t="s">
        <v>47</v>
      </c>
      <c r="P50" s="57"/>
    </row>
    <row r="51" spans="1:16" ht="55.2" x14ac:dyDescent="0.25">
      <c r="A51" s="92" t="s">
        <v>74</v>
      </c>
      <c r="B51" s="113" t="s">
        <v>101</v>
      </c>
      <c r="C51" s="114" t="s">
        <v>107</v>
      </c>
      <c r="D51" s="33" t="s">
        <v>20</v>
      </c>
      <c r="E51" s="44" t="s">
        <v>29</v>
      </c>
      <c r="F51" s="41" t="s">
        <v>52</v>
      </c>
      <c r="G51" s="41" t="s">
        <v>53</v>
      </c>
      <c r="H51" s="39">
        <f>SUM(I51:K51)</f>
        <v>117648</v>
      </c>
      <c r="I51" s="34">
        <v>100000</v>
      </c>
      <c r="J51" s="35">
        <v>0</v>
      </c>
      <c r="K51" s="34">
        <v>17648</v>
      </c>
      <c r="L51" s="23" t="s">
        <v>83</v>
      </c>
      <c r="M51" s="33">
        <v>0</v>
      </c>
      <c r="N51" s="33">
        <v>1</v>
      </c>
      <c r="O51" s="100" t="s">
        <v>47</v>
      </c>
      <c r="P51" s="115"/>
    </row>
    <row r="52" spans="1:16" ht="55.2" x14ac:dyDescent="0.25">
      <c r="A52" s="103"/>
      <c r="B52" s="101"/>
      <c r="C52" s="116"/>
      <c r="D52" s="38"/>
      <c r="E52" s="50"/>
      <c r="F52" s="36"/>
      <c r="G52" s="36"/>
      <c r="H52" s="39"/>
      <c r="I52" s="39"/>
      <c r="J52" s="40"/>
      <c r="K52" s="39"/>
      <c r="L52" s="102" t="s">
        <v>87</v>
      </c>
      <c r="M52" s="117">
        <v>0</v>
      </c>
      <c r="N52" s="118">
        <v>906</v>
      </c>
      <c r="O52" s="100" t="s">
        <v>47</v>
      </c>
    </row>
    <row r="53" spans="1:16" ht="129" customHeight="1" x14ac:dyDescent="0.25">
      <c r="A53" s="119"/>
      <c r="B53" s="108"/>
      <c r="C53" s="109"/>
      <c r="D53" s="53"/>
      <c r="E53" s="54"/>
      <c r="F53" s="55"/>
      <c r="G53" s="55"/>
      <c r="H53" s="120"/>
      <c r="I53" s="120"/>
      <c r="J53" s="99"/>
      <c r="K53" s="120"/>
      <c r="L53" s="79" t="s">
        <v>86</v>
      </c>
      <c r="M53" s="64">
        <v>0</v>
      </c>
      <c r="N53" s="64">
        <v>0.09</v>
      </c>
      <c r="O53" s="100" t="s">
        <v>47</v>
      </c>
    </row>
    <row r="54" spans="1:16" ht="248.4" x14ac:dyDescent="0.25">
      <c r="A54" s="121" t="s">
        <v>75</v>
      </c>
      <c r="B54" s="26" t="s">
        <v>94</v>
      </c>
      <c r="C54" s="11" t="s">
        <v>123</v>
      </c>
      <c r="D54" s="16" t="s">
        <v>20</v>
      </c>
      <c r="E54" s="27" t="s">
        <v>29</v>
      </c>
      <c r="F54" s="6" t="s">
        <v>128</v>
      </c>
      <c r="G54" s="6" t="s">
        <v>129</v>
      </c>
      <c r="H54" s="40">
        <f>SUM(I54:K54)</f>
        <v>3093133.77</v>
      </c>
      <c r="I54" s="122">
        <v>2629163.7000000002</v>
      </c>
      <c r="J54" s="22">
        <v>0</v>
      </c>
      <c r="K54" s="122">
        <v>463970.07</v>
      </c>
      <c r="L54" s="23" t="s">
        <v>83</v>
      </c>
      <c r="M54" s="33">
        <v>0</v>
      </c>
      <c r="N54" s="33">
        <v>1</v>
      </c>
      <c r="O54" s="100" t="s">
        <v>47</v>
      </c>
      <c r="P54" s="17"/>
    </row>
    <row r="55" spans="1:16" ht="55.2" x14ac:dyDescent="0.25">
      <c r="A55" s="123"/>
      <c r="B55" s="26"/>
      <c r="C55" s="26"/>
      <c r="D55" s="16"/>
      <c r="E55" s="27"/>
      <c r="F55" s="6"/>
      <c r="G55" s="6"/>
      <c r="H55" s="124"/>
      <c r="I55" s="124"/>
      <c r="J55" s="22"/>
      <c r="K55" s="124"/>
      <c r="L55" s="102" t="s">
        <v>87</v>
      </c>
      <c r="M55" s="125">
        <v>0</v>
      </c>
      <c r="N55" s="51">
        <v>383813</v>
      </c>
      <c r="O55" s="100" t="s">
        <v>47</v>
      </c>
    </row>
    <row r="56" spans="1:16" ht="110.4" x14ac:dyDescent="0.25">
      <c r="A56" s="123"/>
      <c r="B56" s="26"/>
      <c r="C56" s="26"/>
      <c r="D56" s="16"/>
      <c r="E56" s="27"/>
      <c r="F56" s="6"/>
      <c r="G56" s="6"/>
      <c r="H56" s="124"/>
      <c r="I56" s="124"/>
      <c r="J56" s="22"/>
      <c r="K56" s="124"/>
      <c r="L56" s="79" t="s">
        <v>86</v>
      </c>
      <c r="M56" s="6">
        <v>0</v>
      </c>
      <c r="N56" s="22">
        <v>44.26</v>
      </c>
      <c r="O56" s="100" t="s">
        <v>47</v>
      </c>
    </row>
    <row r="57" spans="1:16" ht="124.2" x14ac:dyDescent="0.25">
      <c r="A57" s="26" t="s">
        <v>76</v>
      </c>
      <c r="B57" s="11" t="s">
        <v>120</v>
      </c>
      <c r="C57" s="11" t="s">
        <v>113</v>
      </c>
      <c r="D57" s="16" t="s">
        <v>20</v>
      </c>
      <c r="E57" s="27" t="s">
        <v>29</v>
      </c>
      <c r="F57" s="6" t="s">
        <v>128</v>
      </c>
      <c r="G57" s="6" t="s">
        <v>51</v>
      </c>
      <c r="H57" s="39">
        <f>SUM(I57:K57)</f>
        <v>852942</v>
      </c>
      <c r="I57" s="124">
        <v>725000</v>
      </c>
      <c r="J57" s="22">
        <v>0</v>
      </c>
      <c r="K57" s="124">
        <v>127942</v>
      </c>
      <c r="L57" s="23" t="s">
        <v>83</v>
      </c>
      <c r="M57" s="33">
        <v>0</v>
      </c>
      <c r="N57" s="33">
        <v>1</v>
      </c>
      <c r="O57" s="100" t="s">
        <v>47</v>
      </c>
      <c r="P57" s="17"/>
    </row>
    <row r="58" spans="1:16" ht="55.2" x14ac:dyDescent="0.25">
      <c r="A58" s="126"/>
      <c r="B58" s="26"/>
      <c r="C58" s="26"/>
      <c r="D58" s="16"/>
      <c r="E58" s="27"/>
      <c r="F58" s="6"/>
      <c r="G58" s="6"/>
      <c r="H58" s="124"/>
      <c r="I58" s="124"/>
      <c r="J58" s="22"/>
      <c r="K58" s="124"/>
      <c r="L58" s="102" t="s">
        <v>87</v>
      </c>
      <c r="M58" s="6">
        <v>0</v>
      </c>
      <c r="N58" s="51">
        <v>88178</v>
      </c>
      <c r="O58" s="100" t="s">
        <v>47</v>
      </c>
    </row>
    <row r="59" spans="1:16" ht="110.4" x14ac:dyDescent="0.25">
      <c r="A59" s="126"/>
      <c r="B59" s="26"/>
      <c r="C59" s="26"/>
      <c r="D59" s="16"/>
      <c r="E59" s="78"/>
      <c r="F59" s="16"/>
      <c r="G59" s="16"/>
      <c r="H59" s="124"/>
      <c r="I59" s="124"/>
      <c r="J59" s="24"/>
      <c r="K59" s="124"/>
      <c r="L59" s="79" t="s">
        <v>86</v>
      </c>
      <c r="M59" s="6">
        <v>0</v>
      </c>
      <c r="N59" s="22">
        <v>8.82</v>
      </c>
      <c r="O59" s="100" t="s">
        <v>47</v>
      </c>
      <c r="P59" s="51"/>
    </row>
    <row r="60" spans="1:16" ht="55.2" x14ac:dyDescent="0.25">
      <c r="A60" s="26" t="s">
        <v>77</v>
      </c>
      <c r="B60" s="11" t="s">
        <v>106</v>
      </c>
      <c r="C60" s="11" t="s">
        <v>124</v>
      </c>
      <c r="D60" s="16" t="s">
        <v>20</v>
      </c>
      <c r="E60" s="27" t="s">
        <v>29</v>
      </c>
      <c r="F60" s="16" t="s">
        <v>52</v>
      </c>
      <c r="G60" s="16" t="s">
        <v>54</v>
      </c>
      <c r="H60" s="39">
        <f>SUM(I60:K60)</f>
        <v>705883</v>
      </c>
      <c r="I60" s="124">
        <v>600000</v>
      </c>
      <c r="J60" s="22">
        <v>0</v>
      </c>
      <c r="K60" s="124">
        <v>105883</v>
      </c>
      <c r="L60" s="23" t="s">
        <v>83</v>
      </c>
      <c r="M60" s="33">
        <v>0</v>
      </c>
      <c r="N60" s="33">
        <v>1</v>
      </c>
      <c r="O60" s="100" t="s">
        <v>47</v>
      </c>
      <c r="P60" s="127"/>
    </row>
    <row r="61" spans="1:16" ht="55.2" x14ac:dyDescent="0.25">
      <c r="A61" s="126"/>
      <c r="B61" s="26"/>
      <c r="D61" s="16"/>
      <c r="E61" s="27"/>
      <c r="F61" s="16"/>
      <c r="G61" s="16"/>
      <c r="H61" s="124"/>
      <c r="I61" s="124"/>
      <c r="J61" s="22"/>
      <c r="K61" s="124"/>
      <c r="L61" s="102" t="s">
        <v>87</v>
      </c>
      <c r="M61" s="6">
        <v>0</v>
      </c>
      <c r="N61" s="51">
        <v>563405</v>
      </c>
      <c r="O61" s="100" t="s">
        <v>47</v>
      </c>
    </row>
    <row r="62" spans="1:16" ht="110.4" x14ac:dyDescent="0.25">
      <c r="A62" s="126"/>
      <c r="B62" s="26"/>
      <c r="C62" s="26"/>
      <c r="D62" s="16"/>
      <c r="E62" s="27"/>
      <c r="F62" s="16"/>
      <c r="G62" s="16"/>
      <c r="H62" s="124"/>
      <c r="I62" s="124"/>
      <c r="J62" s="21"/>
      <c r="K62" s="124"/>
      <c r="L62" s="79" t="s">
        <v>86</v>
      </c>
      <c r="M62" s="6">
        <v>0</v>
      </c>
      <c r="N62" s="6">
        <v>56.34</v>
      </c>
      <c r="O62" s="100" t="s">
        <v>47</v>
      </c>
    </row>
    <row r="63" spans="1:16" ht="138" x14ac:dyDescent="0.25">
      <c r="A63" s="26" t="s">
        <v>78</v>
      </c>
      <c r="B63" s="26" t="s">
        <v>105</v>
      </c>
      <c r="C63" s="11" t="s">
        <v>145</v>
      </c>
      <c r="D63" s="6" t="s">
        <v>20</v>
      </c>
      <c r="E63" s="12" t="s">
        <v>33</v>
      </c>
      <c r="F63" s="6" t="s">
        <v>34</v>
      </c>
      <c r="G63" s="6" t="s">
        <v>35</v>
      </c>
      <c r="H63" s="40">
        <f>SUM(I63:K63)</f>
        <v>3216555.07</v>
      </c>
      <c r="I63" s="82">
        <v>2734046.11</v>
      </c>
      <c r="J63" s="82">
        <v>0</v>
      </c>
      <c r="K63" s="82">
        <v>482508.96</v>
      </c>
      <c r="L63" s="23" t="s">
        <v>83</v>
      </c>
      <c r="M63" s="33">
        <v>0</v>
      </c>
      <c r="N63" s="33">
        <v>1</v>
      </c>
      <c r="O63" s="100" t="s">
        <v>47</v>
      </c>
      <c r="P63" s="17"/>
    </row>
    <row r="64" spans="1:16" ht="96.6" x14ac:dyDescent="0.25">
      <c r="A64" s="126"/>
      <c r="B64" s="26"/>
      <c r="C64" s="100"/>
      <c r="D64" s="11"/>
      <c r="E64" s="12"/>
      <c r="F64" s="64"/>
      <c r="G64" s="64"/>
      <c r="H64" s="112"/>
      <c r="I64" s="112"/>
      <c r="J64" s="22"/>
      <c r="K64" s="22"/>
      <c r="L64" s="11" t="s">
        <v>88</v>
      </c>
      <c r="M64" s="6">
        <v>0</v>
      </c>
      <c r="N64" s="6">
        <v>1.2</v>
      </c>
      <c r="O64" s="100" t="s">
        <v>47</v>
      </c>
    </row>
    <row r="65" spans="1:16" ht="66" customHeight="1" x14ac:dyDescent="0.25">
      <c r="A65" s="126"/>
      <c r="B65" s="26"/>
      <c r="C65" s="100"/>
      <c r="D65" s="11"/>
      <c r="E65" s="12"/>
      <c r="F65" s="64"/>
      <c r="G65" s="64"/>
      <c r="H65" s="112"/>
      <c r="I65" s="112"/>
      <c r="J65" s="22"/>
      <c r="K65" s="128"/>
      <c r="L65" s="102" t="s">
        <v>87</v>
      </c>
      <c r="M65" s="64">
        <v>0</v>
      </c>
      <c r="N65" s="129">
        <v>35575</v>
      </c>
      <c r="O65" s="100" t="s">
        <v>47</v>
      </c>
    </row>
    <row r="66" spans="1:16" ht="110.4" x14ac:dyDescent="0.25">
      <c r="A66" s="126"/>
      <c r="B66" s="26"/>
      <c r="C66" s="100"/>
      <c r="D66" s="11"/>
      <c r="E66" s="12"/>
      <c r="F66" s="64"/>
      <c r="G66" s="64"/>
      <c r="H66" s="112"/>
      <c r="I66" s="112"/>
      <c r="J66" s="22"/>
      <c r="K66" s="22"/>
      <c r="L66" s="79" t="s">
        <v>86</v>
      </c>
      <c r="M66" s="64">
        <v>0</v>
      </c>
      <c r="N66" s="64">
        <v>89.5</v>
      </c>
      <c r="O66" s="100" t="s">
        <v>47</v>
      </c>
    </row>
    <row r="67" spans="1:16" ht="96.6" x14ac:dyDescent="0.25">
      <c r="A67" s="123"/>
      <c r="B67" s="130"/>
      <c r="C67" s="64"/>
      <c r="D67" s="6"/>
      <c r="E67" s="131"/>
      <c r="F67" s="64"/>
      <c r="G67" s="64"/>
      <c r="H67" s="64"/>
      <c r="I67" s="64"/>
      <c r="J67" s="22"/>
      <c r="K67" s="22"/>
      <c r="L67" s="23" t="s">
        <v>89</v>
      </c>
      <c r="M67" s="64">
        <v>0</v>
      </c>
      <c r="N67" s="64">
        <v>8000</v>
      </c>
      <c r="O67" s="100" t="s">
        <v>47</v>
      </c>
    </row>
    <row r="68" spans="1:16" ht="124.2" x14ac:dyDescent="0.25">
      <c r="A68" s="132" t="s">
        <v>79</v>
      </c>
      <c r="B68" s="133" t="s">
        <v>104</v>
      </c>
      <c r="C68" s="134" t="s">
        <v>146</v>
      </c>
      <c r="D68" s="135" t="s">
        <v>20</v>
      </c>
      <c r="E68" s="136" t="s">
        <v>23</v>
      </c>
      <c r="F68" s="65" t="s">
        <v>36</v>
      </c>
      <c r="G68" s="65" t="s">
        <v>37</v>
      </c>
      <c r="H68" s="39">
        <f>SUM(I68:K68)</f>
        <v>2201092.96</v>
      </c>
      <c r="I68" s="112">
        <f>1917738.5-46809.49</f>
        <v>1870929.01</v>
      </c>
      <c r="J68" s="112">
        <v>0</v>
      </c>
      <c r="K68" s="112">
        <f>338424.45-8260.5</f>
        <v>330163.95</v>
      </c>
      <c r="L68" s="23" t="s">
        <v>83</v>
      </c>
      <c r="M68" s="137">
        <v>0</v>
      </c>
      <c r="N68" s="137">
        <v>1</v>
      </c>
      <c r="O68" s="100" t="s">
        <v>47</v>
      </c>
      <c r="P68" s="17"/>
    </row>
    <row r="69" spans="1:16" ht="55.2" x14ac:dyDescent="0.25">
      <c r="A69" s="138"/>
      <c r="B69" s="104"/>
      <c r="C69" s="139"/>
      <c r="D69" s="135"/>
      <c r="E69" s="136"/>
      <c r="F69" s="65"/>
      <c r="G69" s="65"/>
      <c r="H69" s="112"/>
      <c r="I69" s="112"/>
      <c r="J69" s="112"/>
      <c r="K69" s="112"/>
      <c r="L69" s="102" t="s">
        <v>87</v>
      </c>
      <c r="M69" s="140">
        <v>0</v>
      </c>
      <c r="N69" s="141" t="s">
        <v>125</v>
      </c>
      <c r="O69" s="100" t="s">
        <v>47</v>
      </c>
    </row>
    <row r="70" spans="1:16" ht="110.4" x14ac:dyDescent="0.25">
      <c r="A70" s="142"/>
      <c r="B70" s="101"/>
      <c r="C70" s="139"/>
      <c r="D70" s="135"/>
      <c r="E70" s="136"/>
      <c r="F70" s="65"/>
      <c r="G70" s="65"/>
      <c r="H70" s="112"/>
      <c r="I70" s="112"/>
      <c r="J70" s="112"/>
      <c r="K70" s="112"/>
      <c r="L70" s="79" t="s">
        <v>86</v>
      </c>
      <c r="M70" s="140">
        <v>0</v>
      </c>
      <c r="N70" s="141">
        <v>0.23269999999999999</v>
      </c>
      <c r="O70" s="100" t="s">
        <v>47</v>
      </c>
      <c r="P70" s="17"/>
    </row>
    <row r="71" spans="1:16" ht="55.2" x14ac:dyDescent="0.25">
      <c r="A71" s="132" t="s">
        <v>80</v>
      </c>
      <c r="B71" s="143" t="s">
        <v>45</v>
      </c>
      <c r="C71" s="100" t="s">
        <v>115</v>
      </c>
      <c r="D71" s="65" t="s">
        <v>20</v>
      </c>
      <c r="E71" s="136" t="s">
        <v>44</v>
      </c>
      <c r="F71" s="65" t="s">
        <v>39</v>
      </c>
      <c r="G71" s="65" t="s">
        <v>40</v>
      </c>
      <c r="H71" s="106">
        <f>SUM(I71:K71)</f>
        <v>17067647.059999999</v>
      </c>
      <c r="I71" s="106">
        <v>14507500</v>
      </c>
      <c r="J71" s="112">
        <v>0</v>
      </c>
      <c r="K71" s="112">
        <v>2560147.06</v>
      </c>
      <c r="L71" s="23" t="s">
        <v>83</v>
      </c>
      <c r="M71" s="144">
        <v>0</v>
      </c>
      <c r="N71" s="144">
        <v>1</v>
      </c>
      <c r="O71" s="100" t="s">
        <v>47</v>
      </c>
    </row>
    <row r="72" spans="1:16" ht="82.8" x14ac:dyDescent="0.25">
      <c r="A72" s="132"/>
      <c r="B72" s="143"/>
      <c r="C72" s="100"/>
      <c r="D72" s="65"/>
      <c r="E72" s="136"/>
      <c r="F72" s="65"/>
      <c r="G72" s="65"/>
      <c r="H72" s="106"/>
      <c r="I72" s="106"/>
      <c r="J72" s="112"/>
      <c r="K72" s="112"/>
      <c r="L72" s="79" t="s">
        <v>130</v>
      </c>
      <c r="M72" s="64">
        <v>0</v>
      </c>
      <c r="N72" s="145">
        <v>1</v>
      </c>
      <c r="O72" s="100" t="s">
        <v>47</v>
      </c>
    </row>
    <row r="73" spans="1:16" ht="55.2" x14ac:dyDescent="0.25">
      <c r="A73" s="146"/>
      <c r="B73" s="143"/>
      <c r="C73" s="143"/>
      <c r="D73" s="65"/>
      <c r="E73" s="136"/>
      <c r="F73" s="65"/>
      <c r="G73" s="65"/>
      <c r="H73" s="106"/>
      <c r="I73" s="106"/>
      <c r="J73" s="112"/>
      <c r="K73" s="147"/>
      <c r="L73" s="102" t="s">
        <v>87</v>
      </c>
      <c r="M73" s="64">
        <v>0</v>
      </c>
      <c r="N73" s="129">
        <v>79410</v>
      </c>
      <c r="O73" s="100" t="s">
        <v>47</v>
      </c>
    </row>
    <row r="74" spans="1:16" ht="110.4" x14ac:dyDescent="0.25">
      <c r="A74" s="123"/>
      <c r="B74" s="143"/>
      <c r="C74" s="143"/>
      <c r="D74" s="65"/>
      <c r="E74" s="136"/>
      <c r="F74" s="65"/>
      <c r="G74" s="65"/>
      <c r="H74" s="106"/>
      <c r="I74" s="106"/>
      <c r="J74" s="147"/>
      <c r="K74" s="147"/>
      <c r="L74" s="79" t="s">
        <v>86</v>
      </c>
      <c r="M74" s="64">
        <v>0</v>
      </c>
      <c r="N74" s="129">
        <v>7.9409999999999998</v>
      </c>
      <c r="O74" s="100" t="s">
        <v>47</v>
      </c>
      <c r="P74" s="17"/>
    </row>
    <row r="75" spans="1:16" ht="96.6" x14ac:dyDescent="0.25">
      <c r="A75" s="121" t="s">
        <v>81</v>
      </c>
      <c r="B75" s="11" t="s">
        <v>147</v>
      </c>
      <c r="C75" s="148" t="s">
        <v>148</v>
      </c>
      <c r="D75" s="16" t="s">
        <v>20</v>
      </c>
      <c r="E75" s="12" t="s">
        <v>43</v>
      </c>
      <c r="F75" s="64" t="s">
        <v>46</v>
      </c>
      <c r="G75" s="64" t="s">
        <v>40</v>
      </c>
      <c r="H75" s="106">
        <f>SUM(I75:K75)</f>
        <v>350000</v>
      </c>
      <c r="I75" s="112">
        <v>297500</v>
      </c>
      <c r="J75" s="22">
        <v>0</v>
      </c>
      <c r="K75" s="22">
        <v>52500</v>
      </c>
      <c r="L75" s="11" t="s">
        <v>88</v>
      </c>
      <c r="M75" s="64">
        <v>0</v>
      </c>
      <c r="N75" s="64">
        <v>0.5</v>
      </c>
      <c r="O75" s="11"/>
      <c r="P75" s="17"/>
    </row>
    <row r="76" spans="1:16" ht="96.6" x14ac:dyDescent="0.25">
      <c r="A76" s="149"/>
      <c r="B76" s="150"/>
      <c r="C76" s="151"/>
      <c r="D76" s="33"/>
      <c r="E76" s="152"/>
      <c r="F76" s="151"/>
      <c r="G76" s="151"/>
      <c r="H76" s="151"/>
      <c r="I76" s="151"/>
      <c r="J76" s="35"/>
      <c r="K76" s="153"/>
      <c r="L76" s="15" t="s">
        <v>89</v>
      </c>
      <c r="M76" s="64">
        <v>0</v>
      </c>
      <c r="N76" s="154">
        <v>92500</v>
      </c>
      <c r="O76" s="100" t="s">
        <v>47</v>
      </c>
      <c r="P76" s="17"/>
    </row>
    <row r="77" spans="1:16" ht="110.4" x14ac:dyDescent="0.25">
      <c r="A77" s="155" t="s">
        <v>82</v>
      </c>
      <c r="B77" s="75" t="s">
        <v>112</v>
      </c>
      <c r="C77" s="75" t="s">
        <v>149</v>
      </c>
      <c r="D77" s="156" t="s">
        <v>20</v>
      </c>
      <c r="E77" s="50" t="s">
        <v>29</v>
      </c>
      <c r="F77" s="38" t="s">
        <v>95</v>
      </c>
      <c r="G77" s="36" t="s">
        <v>129</v>
      </c>
      <c r="H77" s="39">
        <f>I77+J77+K77</f>
        <v>8716866</v>
      </c>
      <c r="I77" s="157">
        <v>7409335.5999999996</v>
      </c>
      <c r="J77" s="40">
        <f>[1]KRFZ!$J$79</f>
        <v>0</v>
      </c>
      <c r="K77" s="157">
        <v>1307530.3999999999</v>
      </c>
      <c r="L77" s="23" t="s">
        <v>83</v>
      </c>
      <c r="M77" s="33">
        <v>0</v>
      </c>
      <c r="N77" s="33">
        <v>1</v>
      </c>
      <c r="O77" s="156" t="s">
        <v>96</v>
      </c>
      <c r="P77" s="1"/>
    </row>
    <row r="78" spans="1:16" ht="55.2" x14ac:dyDescent="0.25">
      <c r="A78" s="155"/>
      <c r="B78" s="116"/>
      <c r="C78" s="116"/>
      <c r="D78" s="155"/>
      <c r="E78" s="158"/>
      <c r="F78" s="116"/>
      <c r="G78" s="116"/>
      <c r="H78" s="116"/>
      <c r="I78" s="116"/>
      <c r="J78" s="116"/>
      <c r="K78" s="116"/>
      <c r="L78" s="116" t="s">
        <v>87</v>
      </c>
      <c r="M78" s="156">
        <v>0</v>
      </c>
      <c r="N78" s="159">
        <v>103951</v>
      </c>
      <c r="O78" s="156" t="s">
        <v>96</v>
      </c>
    </row>
    <row r="79" spans="1:16" ht="110.4" x14ac:dyDescent="0.25">
      <c r="A79" s="155"/>
      <c r="B79" s="116"/>
      <c r="C79" s="116"/>
      <c r="D79" s="155"/>
      <c r="E79" s="158"/>
      <c r="F79" s="116"/>
      <c r="G79" s="116"/>
      <c r="H79" s="116"/>
      <c r="I79" s="116"/>
      <c r="J79" s="116"/>
      <c r="K79" s="116"/>
      <c r="L79" s="160" t="s">
        <v>86</v>
      </c>
      <c r="M79" s="156">
        <v>0</v>
      </c>
      <c r="N79" s="161">
        <v>10.4</v>
      </c>
      <c r="O79" s="156" t="s">
        <v>96</v>
      </c>
      <c r="P79" s="159"/>
    </row>
    <row r="80" spans="1:16" ht="13.8" x14ac:dyDescent="0.25">
      <c r="A80" s="146"/>
      <c r="B80" s="146"/>
      <c r="C80" s="143"/>
      <c r="D80" s="143"/>
      <c r="E80" s="60"/>
      <c r="F80" s="77"/>
      <c r="G80" s="162"/>
      <c r="H80" s="63">
        <f>SUM(H46:H77)</f>
        <v>42354272.859999999</v>
      </c>
      <c r="I80" s="63">
        <f>SUM(I46:I77)</f>
        <v>36001103.420000002</v>
      </c>
      <c r="J80" s="63">
        <f>SUM(J46:J77)</f>
        <v>0</v>
      </c>
      <c r="K80" s="63">
        <f>SUM(K46:K77)</f>
        <v>6353169.4400000013</v>
      </c>
      <c r="L80" s="26"/>
      <c r="M80" s="26"/>
      <c r="N80" s="26"/>
      <c r="O80" s="26"/>
      <c r="P80" s="163"/>
    </row>
    <row r="81" spans="1:16" ht="13.8" x14ac:dyDescent="0.25">
      <c r="A81" s="123"/>
      <c r="B81" s="123"/>
      <c r="C81" s="126"/>
      <c r="D81" s="126"/>
      <c r="E81" s="164"/>
      <c r="F81" s="165"/>
      <c r="G81" s="166" t="s">
        <v>150</v>
      </c>
      <c r="H81" s="167">
        <f>H28+H39+H80</f>
        <v>67134078.439999998</v>
      </c>
      <c r="I81" s="167">
        <f>I28+I39+I80</f>
        <v>57063211.560000002</v>
      </c>
      <c r="J81" s="167">
        <f>J28+J39+J77</f>
        <v>0</v>
      </c>
      <c r="K81" s="167">
        <f>K28+K39+K80</f>
        <v>10070866.880000001</v>
      </c>
      <c r="L81" s="165"/>
      <c r="M81" s="126"/>
      <c r="N81" s="126"/>
      <c r="O81" s="126"/>
      <c r="P81" s="66"/>
    </row>
    <row r="82" spans="1:16" ht="13.5" customHeight="1" x14ac:dyDescent="0.25"/>
    <row r="83" spans="1:16" ht="13.5" customHeight="1" x14ac:dyDescent="0.25"/>
    <row r="84" spans="1:16" ht="13.5" customHeight="1" x14ac:dyDescent="0.25">
      <c r="H84" s="168"/>
    </row>
    <row r="85" spans="1:16" ht="13.5" customHeight="1" x14ac:dyDescent="0.25">
      <c r="H85" s="168"/>
    </row>
    <row r="86" spans="1:16" ht="13.5" customHeight="1" x14ac:dyDescent="0.25"/>
    <row r="87" spans="1:16" ht="13.5" customHeight="1" x14ac:dyDescent="0.25"/>
    <row r="88" spans="1:16" ht="13.5" customHeight="1" x14ac:dyDescent="0.25"/>
    <row r="89" spans="1:16" ht="13.5" customHeight="1" x14ac:dyDescent="0.25"/>
    <row r="90" spans="1:16" ht="13.5" customHeight="1" x14ac:dyDescent="0.25"/>
    <row r="91" spans="1:16" ht="13.5" customHeight="1" x14ac:dyDescent="0.25"/>
    <row r="92" spans="1:16" ht="13.5" customHeight="1" x14ac:dyDescent="0.25"/>
    <row r="93" spans="1:16" ht="13.5" customHeight="1" x14ac:dyDescent="0.25"/>
    <row r="94" spans="1:16" ht="13.5" customHeight="1" x14ac:dyDescent="0.25"/>
    <row r="95" spans="1:16" ht="13.5" customHeight="1" x14ac:dyDescent="0.25"/>
    <row r="96" spans="1: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sheetData>
  <mergeCells count="27">
    <mergeCell ref="A41:O41"/>
    <mergeCell ref="A8:O8"/>
    <mergeCell ref="A9:O9"/>
    <mergeCell ref="A10:O10"/>
    <mergeCell ref="A11:O11"/>
    <mergeCell ref="A29:O29"/>
    <mergeCell ref="L4:N4"/>
    <mergeCell ref="I5:K5"/>
    <mergeCell ref="A30:O30"/>
    <mergeCell ref="D4:D6"/>
    <mergeCell ref="A40:O40"/>
    <mergeCell ref="M1:O1"/>
    <mergeCell ref="A2:O2"/>
    <mergeCell ref="A3:O3"/>
    <mergeCell ref="A4:A6"/>
    <mergeCell ref="B4:B6"/>
    <mergeCell ref="C4:C6"/>
    <mergeCell ref="O4:O6"/>
    <mergeCell ref="L5:L6"/>
    <mergeCell ref="M5:M6"/>
    <mergeCell ref="N5:N6"/>
    <mergeCell ref="F5:F6"/>
    <mergeCell ref="G5:G6"/>
    <mergeCell ref="H5:H6"/>
    <mergeCell ref="E4:E6"/>
    <mergeCell ref="F4:G4"/>
    <mergeCell ref="H4:K4"/>
  </mergeCells>
  <conditionalFormatting sqref="C28">
    <cfRule type="notContainsBlanks" dxfId="0" priority="1">
      <formula>LEN(TRIM(C28))&gt;0</formula>
    </cfRule>
  </conditionalFormatting>
  <hyperlinks>
    <hyperlink ref="C16" r:id="rId1" display="Naujos autobusų stoties statyba Gargžduose, Turgaus g. 32. _x000a_Vieningo maršruto užtikrinimui būtinos infrastruktūros sukūrimas. _x000a_Galinės/pradinės stotelės su apsisukimo žiedu ir sanitariniu mazgu įrengimas Svencelėje kelių KL1235/KL8411 sankirtoje.  _x000a_Sustoj" xr:uid="{00000000-0004-0000-0000-000000000000}"/>
  </hyperlinks>
  <pageMargins left="0.2" right="0.2" top="0.5" bottom="0.5" header="0" footer="0"/>
  <pageSetup paperSize="9" scale="52"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2</vt:i4>
      </vt:variant>
    </vt:vector>
  </HeadingPairs>
  <TitlesOfParts>
    <vt:vector size="3" baseType="lpstr">
      <vt:lpstr>KRFZ</vt:lpstr>
      <vt:lpstr>KRFZ!_Hlk84884998</vt:lpstr>
      <vt:lpstr>KRFZ!Print_Area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Raimonda Mc Geever</dc:creator>
  <cp:lastModifiedBy>Sadauskienė, Dalia</cp:lastModifiedBy>
  <cp:lastPrinted>2024-05-13T10:05:09Z</cp:lastPrinted>
  <dcterms:created xsi:type="dcterms:W3CDTF">2024-01-05T11:44:02Z</dcterms:created>
  <dcterms:modified xsi:type="dcterms:W3CDTF">2024-05-13T10:05:29Z</dcterms:modified>
</cp:coreProperties>
</file>